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customXml/itemProps22.xml" ContentType="application/vnd.openxmlformats-officedocument.customXmlProperties+xml"/>
  <Override PartName="/customXml/itemProps23.xml" ContentType="application/vnd.openxmlformats-officedocument.customXmlProperties+xml"/>
  <Override PartName="/customXml/itemProps24.xml" ContentType="application/vnd.openxmlformats-officedocument.customXmlProperties+xml"/>
  <Override PartName="/customXml/itemProps25.xml" ContentType="application/vnd.openxmlformats-officedocument.customXmlProperties+xml"/>
  <Override PartName="/customXml/itemProps2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mc:AlternateContent xmlns:mc="http://schemas.openxmlformats.org/markup-compatibility/2006">
    <mc:Choice Requires="x15">
      <x15ac:absPath xmlns:x15ac="http://schemas.microsoft.com/office/spreadsheetml/2010/11/ac" url="C:\A\HSeV\WL_SR\DSV\Punkterechner\"/>
    </mc:Choice>
  </mc:AlternateContent>
  <bookViews>
    <workbookView xWindow="0" yWindow="0" windowWidth="28770" windowHeight="11910"/>
  </bookViews>
  <sheets>
    <sheet name="Dateneingabe" sheetId="4" r:id="rId1"/>
    <sheet name="Datenschutzhinweise" sheetId="5" r:id="rId2"/>
    <sheet name="WFL" sheetId="1" r:id="rId3"/>
    <sheet name="SR" sheetId="2" r:id="rId4"/>
    <sheet name="Hintergrund" sheetId="3" r:id="rId5"/>
  </sheets>
  <definedNames>
    <definedName name="_xlnm._FilterDatabase" localSheetId="0" hidden="1">Hintergrund!$K$3:$P$29</definedName>
    <definedName name="_Hlk511737289" localSheetId="1">Datenschutzhinweise!$A$1</definedName>
    <definedName name="_xlnm.Print_Area" localSheetId="3">SR!$A$1:$L$39</definedName>
    <definedName name="_xlnm.Print_Area" localSheetId="2">WFL!$A$1:$L$39</definedName>
    <definedName name="Fortbildung">#REF!</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6" i="4" l="1"/>
  <c r="C11" i="4" l="1"/>
  <c r="C12" i="4"/>
  <c r="C13" i="4"/>
  <c r="C14" i="4"/>
  <c r="C15" i="4"/>
  <c r="C16" i="4"/>
  <c r="C17" i="4"/>
  <c r="C18" i="4"/>
  <c r="C19" i="4"/>
  <c r="C20" i="4"/>
  <c r="C21" i="4"/>
  <c r="C22" i="4"/>
  <c r="C23" i="4"/>
  <c r="C24" i="4"/>
  <c r="C25" i="4"/>
  <c r="C26" i="4"/>
  <c r="C27" i="4"/>
  <c r="C28" i="4"/>
  <c r="C29" i="4"/>
  <c r="C30" i="4"/>
  <c r="C31" i="4"/>
  <c r="C32" i="4"/>
  <c r="C33" i="4"/>
  <c r="C34" i="4"/>
  <c r="C35" i="4"/>
  <c r="C36" i="4"/>
  <c r="C37" i="4"/>
  <c r="C38" i="4"/>
  <c r="C39" i="4"/>
  <c r="C40" i="4"/>
  <c r="C41" i="4"/>
  <c r="C42" i="4"/>
  <c r="C43" i="4"/>
  <c r="C44"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10" i="4"/>
  <c r="G3" i="2" l="1"/>
  <c r="G2" i="2"/>
  <c r="G3" i="1"/>
  <c r="G2" i="1"/>
  <c r="E3" i="2" l="1"/>
  <c r="C3" i="2"/>
  <c r="E2" i="2"/>
  <c r="C2" i="2"/>
  <c r="E3" i="1"/>
  <c r="C3" i="1"/>
  <c r="E2" i="1"/>
  <c r="C2" i="1"/>
  <c r="D6" i="4"/>
  <c r="M3" i="3" l="1"/>
  <c r="M26" i="3"/>
  <c r="M24" i="3"/>
  <c r="M28" i="3"/>
  <c r="K18" i="1" s="1"/>
  <c r="L18" i="1" s="1"/>
  <c r="M25" i="3"/>
  <c r="M29" i="3"/>
  <c r="M27" i="3"/>
  <c r="M22" i="3"/>
  <c r="B21" i="1" s="1"/>
  <c r="G21" i="1" s="1"/>
  <c r="M23" i="3"/>
  <c r="B21" i="2" s="1"/>
  <c r="G21" i="2" s="1"/>
  <c r="M7" i="3"/>
  <c r="M11" i="3"/>
  <c r="C19" i="1" s="1"/>
  <c r="M15" i="3"/>
  <c r="M19" i="3"/>
  <c r="M8" i="3"/>
  <c r="C18" i="2" s="1"/>
  <c r="M12" i="3"/>
  <c r="M16" i="3"/>
  <c r="M20" i="3"/>
  <c r="C20" i="2" s="1"/>
  <c r="M4" i="3"/>
  <c r="M5" i="3"/>
  <c r="C18" i="1" s="1"/>
  <c r="M9" i="3"/>
  <c r="M13" i="3"/>
  <c r="M17" i="3"/>
  <c r="C20" i="1" s="1"/>
  <c r="M21" i="3"/>
  <c r="M6" i="3"/>
  <c r="M10" i="3"/>
  <c r="M14" i="3"/>
  <c r="C19" i="2" s="1"/>
  <c r="M18" i="3"/>
  <c r="A17" i="2"/>
  <c r="J16" i="2" s="1"/>
  <c r="O3" i="3"/>
  <c r="N3" i="3"/>
  <c r="P3" i="3"/>
  <c r="A17" i="1"/>
  <c r="J16" i="1" s="1"/>
  <c r="C15" i="1"/>
  <c r="C15" i="2"/>
  <c r="D18" i="1" l="1"/>
  <c r="D19" i="1"/>
  <c r="D20" i="1"/>
  <c r="O28" i="3"/>
  <c r="O24" i="3"/>
  <c r="O27" i="3"/>
  <c r="O26" i="3"/>
  <c r="O29" i="3"/>
  <c r="O25" i="3"/>
  <c r="P26" i="3"/>
  <c r="K31" i="1" s="1"/>
  <c r="P29" i="3"/>
  <c r="K30" i="2" s="1"/>
  <c r="L30" i="2" s="1"/>
  <c r="P25" i="3"/>
  <c r="P28" i="3"/>
  <c r="P24" i="3"/>
  <c r="P27" i="3"/>
  <c r="N26" i="3"/>
  <c r="N29" i="3"/>
  <c r="N25" i="3"/>
  <c r="N28" i="3"/>
  <c r="N24" i="3"/>
  <c r="N27" i="3"/>
  <c r="P23" i="3"/>
  <c r="B36" i="2" s="1"/>
  <c r="G36" i="2" s="1"/>
  <c r="P22" i="3"/>
  <c r="B36" i="1" s="1"/>
  <c r="G36" i="1" s="1"/>
  <c r="N23" i="3"/>
  <c r="B26" i="2" s="1"/>
  <c r="G26" i="2" s="1"/>
  <c r="N22" i="3"/>
  <c r="B26" i="1" s="1"/>
  <c r="G26" i="1" s="1"/>
  <c r="O23" i="3"/>
  <c r="B31" i="2" s="1"/>
  <c r="G31" i="2" s="1"/>
  <c r="O22" i="3"/>
  <c r="B31" i="1" s="1"/>
  <c r="G31" i="1" s="1"/>
  <c r="B19" i="1"/>
  <c r="G19" i="1" s="1"/>
  <c r="D19" i="2"/>
  <c r="B19" i="2"/>
  <c r="G19" i="2" s="1"/>
  <c r="B20" i="2"/>
  <c r="G20" i="2" s="1"/>
  <c r="E18" i="2"/>
  <c r="E18" i="1"/>
  <c r="B20" i="1"/>
  <c r="G20" i="1" s="1"/>
  <c r="D20" i="2"/>
  <c r="E19" i="2"/>
  <c r="E19" i="1"/>
  <c r="E20" i="1"/>
  <c r="E20" i="2"/>
  <c r="D18" i="2"/>
  <c r="B18" i="1"/>
  <c r="B18" i="2"/>
  <c r="G18" i="2" s="1"/>
  <c r="K19" i="2"/>
  <c r="L19" i="2" s="1"/>
  <c r="K17" i="2"/>
  <c r="L17" i="2" s="1"/>
  <c r="K19" i="1"/>
  <c r="L19" i="1" s="1"/>
  <c r="F21" i="2"/>
  <c r="K17" i="1"/>
  <c r="L17" i="1" s="1"/>
  <c r="F21" i="1"/>
  <c r="K18" i="2"/>
  <c r="L18" i="2" s="1"/>
  <c r="O7" i="3"/>
  <c r="O11" i="3"/>
  <c r="C29" i="1" s="1"/>
  <c r="O15" i="3"/>
  <c r="O19" i="3"/>
  <c r="O8" i="3"/>
  <c r="C28" i="2" s="1"/>
  <c r="O12" i="3"/>
  <c r="O16" i="3"/>
  <c r="O20" i="3"/>
  <c r="C30" i="2" s="1"/>
  <c r="O5" i="3"/>
  <c r="C28" i="1" s="1"/>
  <c r="O9" i="3"/>
  <c r="O13" i="3"/>
  <c r="O17" i="3"/>
  <c r="C30" i="1" s="1"/>
  <c r="O21" i="3"/>
  <c r="O6" i="3"/>
  <c r="O10" i="3"/>
  <c r="O14" i="3"/>
  <c r="C29" i="2" s="1"/>
  <c r="O18" i="3"/>
  <c r="O4" i="3"/>
  <c r="P5" i="3"/>
  <c r="C33" i="1" s="1"/>
  <c r="P9" i="3"/>
  <c r="P13" i="3"/>
  <c r="P17" i="3"/>
  <c r="C35" i="1" s="1"/>
  <c r="P21" i="3"/>
  <c r="P6" i="3"/>
  <c r="P10" i="3"/>
  <c r="P14" i="3"/>
  <c r="C34" i="2" s="1"/>
  <c r="P18" i="3"/>
  <c r="P4" i="3"/>
  <c r="P7" i="3"/>
  <c r="P11" i="3"/>
  <c r="C34" i="1" s="1"/>
  <c r="P15" i="3"/>
  <c r="P19" i="3"/>
  <c r="P8" i="3"/>
  <c r="C33" i="2" s="1"/>
  <c r="P12" i="3"/>
  <c r="P16" i="3"/>
  <c r="P20" i="3"/>
  <c r="C35" i="2" s="1"/>
  <c r="N5" i="3"/>
  <c r="C23" i="1" s="1"/>
  <c r="N9" i="3"/>
  <c r="N13" i="3"/>
  <c r="N17" i="3"/>
  <c r="C25" i="1" s="1"/>
  <c r="N21" i="3"/>
  <c r="N6" i="3"/>
  <c r="N10" i="3"/>
  <c r="N14" i="3"/>
  <c r="C24" i="2" s="1"/>
  <c r="N18" i="3"/>
  <c r="N4" i="3"/>
  <c r="N7" i="3"/>
  <c r="N11" i="3"/>
  <c r="C24" i="1" s="1"/>
  <c r="N15" i="3"/>
  <c r="N19" i="3"/>
  <c r="N8" i="3"/>
  <c r="C23" i="2" s="1"/>
  <c r="N12" i="3"/>
  <c r="N16" i="3"/>
  <c r="N20" i="3"/>
  <c r="C25" i="2" s="1"/>
  <c r="A22" i="2"/>
  <c r="J20" i="2" s="1"/>
  <c r="A22" i="1"/>
  <c r="J20" i="1" s="1"/>
  <c r="A32" i="1"/>
  <c r="J28" i="1" s="1"/>
  <c r="A32" i="2"/>
  <c r="J28" i="2" s="1"/>
  <c r="A27" i="2"/>
  <c r="J24" i="2" s="1"/>
  <c r="A27" i="1"/>
  <c r="J24" i="1" s="1"/>
  <c r="E15" i="2"/>
  <c r="E15" i="1"/>
  <c r="G22" i="2" l="1"/>
  <c r="F18" i="1"/>
  <c r="G18" i="1"/>
  <c r="G22" i="1" s="1"/>
  <c r="D35" i="1"/>
  <c r="D30" i="1"/>
  <c r="D23" i="1"/>
  <c r="D24" i="1"/>
  <c r="D29" i="1"/>
  <c r="D25" i="1"/>
  <c r="D33" i="1"/>
  <c r="D34" i="1"/>
  <c r="D28" i="1"/>
  <c r="F18" i="2"/>
  <c r="F19" i="2"/>
  <c r="B23" i="2"/>
  <c r="G23" i="2" s="1"/>
  <c r="B24" i="1"/>
  <c r="G24" i="1" s="1"/>
  <c r="D24" i="2"/>
  <c r="B24" i="2"/>
  <c r="G24" i="2" s="1"/>
  <c r="B35" i="1"/>
  <c r="G35" i="1" s="1"/>
  <c r="D35" i="2"/>
  <c r="E34" i="2"/>
  <c r="E34" i="1"/>
  <c r="E35" i="2"/>
  <c r="E35" i="1"/>
  <c r="B29" i="1"/>
  <c r="G29" i="1" s="1"/>
  <c r="D29" i="2"/>
  <c r="B29" i="2"/>
  <c r="G29" i="2" s="1"/>
  <c r="D30" i="2"/>
  <c r="B30" i="1"/>
  <c r="G30" i="1" s="1"/>
  <c r="E29" i="2"/>
  <c r="E29" i="1"/>
  <c r="B25" i="2"/>
  <c r="G25" i="2" s="1"/>
  <c r="B23" i="1"/>
  <c r="G23" i="1" s="1"/>
  <c r="D23" i="2"/>
  <c r="E23" i="2"/>
  <c r="E23" i="1"/>
  <c r="B28" i="1"/>
  <c r="G28" i="1" s="1"/>
  <c r="D28" i="2"/>
  <c r="E28" i="2"/>
  <c r="E28" i="1"/>
  <c r="B25" i="1"/>
  <c r="G25" i="1" s="1"/>
  <c r="D25" i="2"/>
  <c r="E24" i="2"/>
  <c r="E24" i="1"/>
  <c r="E25" i="2"/>
  <c r="E25" i="1"/>
  <c r="B33" i="2"/>
  <c r="G33" i="2" s="1"/>
  <c r="D34" i="2"/>
  <c r="B34" i="1"/>
  <c r="G34" i="1" s="1"/>
  <c r="B34" i="2"/>
  <c r="G34" i="2" s="1"/>
  <c r="E30" i="2"/>
  <c r="E30" i="1"/>
  <c r="B28" i="2"/>
  <c r="G28" i="2" s="1"/>
  <c r="B35" i="2"/>
  <c r="G35" i="2" s="1"/>
  <c r="B33" i="1"/>
  <c r="G33" i="1" s="1"/>
  <c r="D33" i="2"/>
  <c r="E33" i="2"/>
  <c r="E33" i="1"/>
  <c r="B30" i="2"/>
  <c r="G30" i="2" s="1"/>
  <c r="F20" i="2"/>
  <c r="L20" i="1"/>
  <c r="K26" i="2"/>
  <c r="L26" i="2" s="1"/>
  <c r="L20" i="2"/>
  <c r="K25" i="1"/>
  <c r="L25" i="1" s="1"/>
  <c r="K21" i="1"/>
  <c r="L21" i="1" s="1"/>
  <c r="F26" i="1"/>
  <c r="F31" i="1"/>
  <c r="F31" i="2"/>
  <c r="F36" i="1"/>
  <c r="F36" i="2"/>
  <c r="K22" i="2"/>
  <c r="L22" i="2" s="1"/>
  <c r="F26" i="2"/>
  <c r="K25" i="2"/>
  <c r="L25" i="2" s="1"/>
  <c r="K29" i="2"/>
  <c r="L29" i="2" s="1"/>
  <c r="K23" i="2"/>
  <c r="L23" i="2" s="1"/>
  <c r="K22" i="1"/>
  <c r="L22" i="1" s="1"/>
  <c r="K26" i="1"/>
  <c r="L26" i="1" s="1"/>
  <c r="K30" i="1"/>
  <c r="L30" i="1" s="1"/>
  <c r="K21" i="2"/>
  <c r="L21" i="2" s="1"/>
  <c r="K23" i="1"/>
  <c r="L23" i="1" s="1"/>
  <c r="K27" i="2"/>
  <c r="L27" i="2" s="1"/>
  <c r="K29" i="1"/>
  <c r="L29" i="1" s="1"/>
  <c r="K31" i="2"/>
  <c r="L31" i="2" s="1"/>
  <c r="F20" i="1"/>
  <c r="F19" i="1"/>
  <c r="L31" i="1"/>
  <c r="K27" i="1"/>
  <c r="L27" i="1" s="1"/>
  <c r="G37" i="2" l="1"/>
  <c r="G27" i="2"/>
  <c r="G32" i="2"/>
  <c r="G27" i="1"/>
  <c r="G32" i="1"/>
  <c r="G37" i="1"/>
  <c r="L11" i="1"/>
  <c r="I11" i="1"/>
  <c r="F22" i="2"/>
  <c r="F29" i="2"/>
  <c r="F23" i="2"/>
  <c r="F33" i="2"/>
  <c r="F30" i="2"/>
  <c r="F25" i="2"/>
  <c r="F28" i="2"/>
  <c r="F24" i="2"/>
  <c r="F35" i="2"/>
  <c r="F34" i="2"/>
  <c r="I11" i="2"/>
  <c r="E11" i="2"/>
  <c r="L32" i="2"/>
  <c r="B11" i="1"/>
  <c r="L24" i="2"/>
  <c r="L28" i="2"/>
  <c r="L11" i="2"/>
  <c r="B11" i="2"/>
  <c r="L24" i="1"/>
  <c r="F25" i="1"/>
  <c r="L32" i="1"/>
  <c r="F22" i="1"/>
  <c r="F24" i="1"/>
  <c r="F23" i="1"/>
  <c r="F34" i="1"/>
  <c r="H36" i="1"/>
  <c r="F35" i="1"/>
  <c r="F29" i="1"/>
  <c r="F33" i="1"/>
  <c r="F30" i="1"/>
  <c r="E11" i="1"/>
  <c r="H36" i="2"/>
  <c r="L28" i="1"/>
  <c r="F28" i="1"/>
  <c r="G38" i="2" l="1"/>
  <c r="G38" i="1"/>
  <c r="E7" i="1" s="1"/>
  <c r="B9" i="2"/>
  <c r="L9" i="2"/>
  <c r="I9" i="2"/>
  <c r="E9" i="2"/>
  <c r="F37" i="1"/>
  <c r="L9" i="1"/>
  <c r="I9" i="1"/>
  <c r="E9" i="1"/>
  <c r="B9" i="1"/>
  <c r="F37" i="2"/>
  <c r="F27" i="2"/>
  <c r="F32" i="2"/>
  <c r="L33" i="2"/>
  <c r="L33" i="1"/>
  <c r="F27" i="1"/>
  <c r="F32" i="1"/>
  <c r="F38" i="2" l="1"/>
  <c r="F38" i="1"/>
  <c r="L7" i="2"/>
  <c r="B7" i="2"/>
  <c r="I7" i="2"/>
  <c r="E7" i="2"/>
  <c r="L7" i="1"/>
  <c r="B7" i="1"/>
  <c r="I7" i="1"/>
  <c r="I8" i="1" l="1"/>
  <c r="L8" i="1"/>
  <c r="E8" i="1"/>
  <c r="B8" i="1"/>
  <c r="L8" i="2"/>
  <c r="I8" i="2"/>
  <c r="E8" i="2"/>
  <c r="B8" i="2"/>
  <c r="L10" i="2"/>
  <c r="I10" i="2"/>
  <c r="E10" i="2"/>
  <c r="B10" i="2"/>
  <c r="I10" i="1"/>
  <c r="L10" i="1"/>
  <c r="B10" i="1"/>
  <c r="E10" i="1"/>
  <c r="E12" i="1" s="1"/>
  <c r="E12" i="2" l="1"/>
  <c r="B12" i="2"/>
  <c r="L12" i="1"/>
  <c r="I12" i="1"/>
  <c r="B12" i="1"/>
  <c r="L12" i="2" l="1"/>
  <c r="I12" i="2"/>
</calcChain>
</file>

<file path=xl/sharedStrings.xml><?xml version="1.0" encoding="utf-8"?>
<sst xmlns="http://schemas.openxmlformats.org/spreadsheetml/2006/main" count="331" uniqueCount="115">
  <si>
    <t>Punkte</t>
  </si>
  <si>
    <t>Betrachtungszeitraum 4 Jahre</t>
  </si>
  <si>
    <t>Stlv. WFL</t>
  </si>
  <si>
    <t>Segler</t>
  </si>
  <si>
    <t>WFL</t>
  </si>
  <si>
    <t>Verbandsregatta (&gt;1WTF)</t>
  </si>
  <si>
    <t>Ranglistenregatta (+1./2.BLG)</t>
  </si>
  <si>
    <t>Praxisseminar</t>
  </si>
  <si>
    <t>Name</t>
  </si>
  <si>
    <t>Vorname</t>
  </si>
  <si>
    <t>Verein</t>
  </si>
  <si>
    <t>von (Jahr)</t>
  </si>
  <si>
    <t>bis (Jahr)</t>
  </si>
  <si>
    <t>Seminare</t>
  </si>
  <si>
    <t>Grundseminar</t>
  </si>
  <si>
    <t>Fortbildungsseminar</t>
  </si>
  <si>
    <t>Anzahl UEs</t>
  </si>
  <si>
    <t>Punkte Spalte B</t>
  </si>
  <si>
    <t>Mindestpunkte (70)</t>
  </si>
  <si>
    <t>Ergebnis</t>
  </si>
  <si>
    <t>Seminarnachweise</t>
  </si>
  <si>
    <t>Mindestpunkte (90)</t>
  </si>
  <si>
    <t>Antrag auf</t>
  </si>
  <si>
    <t>Erwerb/Verlängerung</t>
  </si>
  <si>
    <t>Verlängerung</t>
  </si>
  <si>
    <t>Aufbauseminar (nat.L)</t>
  </si>
  <si>
    <t>VerbandsNr.</t>
  </si>
  <si>
    <t>Obmann PK</t>
  </si>
  <si>
    <t>PK</t>
  </si>
  <si>
    <t>Punkterechner für WFL</t>
  </si>
  <si>
    <t>Punkterechner für SR</t>
  </si>
  <si>
    <t>Reg. SR</t>
  </si>
  <si>
    <t>* Bei Teilnahme Regatta sind Ergebnislisten beizulegen / WFL Nachweis im Pass</t>
  </si>
  <si>
    <t>* Bei Teilnahme Regatta sind Ergebnislisten beizulegen / SR Nachweis im Pass</t>
  </si>
  <si>
    <t>Erwerb</t>
  </si>
  <si>
    <t>Punkte Segler (max 20)</t>
  </si>
  <si>
    <t>Nat. WFL</t>
  </si>
  <si>
    <t>Lizenzen WFL</t>
  </si>
  <si>
    <t>Lizenzen SR</t>
  </si>
  <si>
    <t>Nat. SR</t>
  </si>
  <si>
    <t>Was</t>
  </si>
  <si>
    <t>Verbandsregatta</t>
  </si>
  <si>
    <t>Ranglistenregatta</t>
  </si>
  <si>
    <t>Funktion</t>
  </si>
  <si>
    <t>Wettfahrtleiter</t>
  </si>
  <si>
    <t>stellvertretender Wettfahrtleiter</t>
  </si>
  <si>
    <t>Mitarbeit Wettfahrtkomitee</t>
  </si>
  <si>
    <t>Obmann Protestkomitee</t>
  </si>
  <si>
    <t>Mitglied Protestkomitee</t>
  </si>
  <si>
    <t>bei Club</t>
  </si>
  <si>
    <t>Revier</t>
  </si>
  <si>
    <t>Bootsklasse</t>
  </si>
  <si>
    <t>ausgeübte Funktion</t>
  </si>
  <si>
    <t>Anzahl Starter</t>
  </si>
  <si>
    <t>verhandelte Proteste</t>
  </si>
  <si>
    <t>Art der Veranstaltung</t>
  </si>
  <si>
    <t>Beginn</t>
  </si>
  <si>
    <t>Ende</t>
  </si>
  <si>
    <t>Veranstaltung</t>
  </si>
  <si>
    <t>Jahr</t>
  </si>
  <si>
    <t>Unterrichtseinheiten</t>
  </si>
  <si>
    <t>Betrachtungszeitraum von:</t>
  </si>
  <si>
    <t>bis:</t>
  </si>
  <si>
    <t>außerhalb des Betrachtungszeitraums! Liste auf einen Betrachtungszeitrum von 4 Jahren anpassen!!!</t>
  </si>
  <si>
    <t>SR</t>
  </si>
  <si>
    <t>Nachweis</t>
  </si>
  <si>
    <t>Nachweis / Dokumentation</t>
  </si>
  <si>
    <t>WFL/SR-Pass</t>
  </si>
  <si>
    <t>Ergebnisliste</t>
  </si>
  <si>
    <t>Anerkennung für</t>
  </si>
  <si>
    <t>Fehler im Datum</t>
  </si>
  <si>
    <t>VereinsNr.</t>
  </si>
  <si>
    <t>Eingabeliste für den Punkterechner Wettfahrtleiter bzw. Schiedsrichter</t>
  </si>
  <si>
    <t>Hochwertige_Regatta</t>
  </si>
  <si>
    <t>Aufbauseminar_Nat_L</t>
  </si>
  <si>
    <t>Mitglied im Wettfahrtkomitee</t>
  </si>
  <si>
    <t>DM / Hochwertige Regatta</t>
  </si>
  <si>
    <t>Erfüllungskriterien 
(Erwerb regionale Lizenz)</t>
  </si>
  <si>
    <t>Erfüllungskriterien 
(Verlängerung regionale Lizenz)</t>
  </si>
  <si>
    <t>Erfüllungskriterien 
(Erwerb nationale Lizenz)</t>
  </si>
  <si>
    <t>Erfüllungskriterien 
(Verlängerung nationale Lizenz)</t>
  </si>
  <si>
    <t>Mitglied im Protest- oder Wettfahrtkomitee</t>
  </si>
  <si>
    <t>Geprüft durch</t>
  </si>
  <si>
    <t>Landesverband                 Datum</t>
  </si>
  <si>
    <t>Landesverband              Datum</t>
  </si>
  <si>
    <t>Punkte Segler 
(D gem. Ausb.Ordn.DSV)</t>
  </si>
  <si>
    <t>A+B+C</t>
  </si>
  <si>
    <t>Summe Praxis</t>
  </si>
  <si>
    <t>Summe Theorie</t>
  </si>
  <si>
    <t>Straße:</t>
  </si>
  <si>
    <t xml:space="preserve">Tel: </t>
  </si>
  <si>
    <t>PLZ/Wohnort:</t>
  </si>
  <si>
    <t>Mit der Übermittlung der ausgefüllten Tabelle bestätige ich, dass ich die Informationen zur Verwendung der Daten auf dem Tabellenblatt "Datenschutzhinweise" zur Kenntnis genommen habe.</t>
  </si>
  <si>
    <t>Ich bin einverstanden, dass ich als Lizenzinhaber auf der Webseite des DSV mit folgenden Angaben veröffentlicht werde: Name, Vorname, PLZ Ort, Verein, Lizenzart, Gültigkeit.</t>
  </si>
  <si>
    <t>Punkte A+B</t>
  </si>
  <si>
    <t>Punktekategorie gem. Ausb.Ordn.</t>
  </si>
  <si>
    <t>A</t>
  </si>
  <si>
    <t>B</t>
  </si>
  <si>
    <t>C</t>
  </si>
  <si>
    <t>D</t>
  </si>
  <si>
    <r>
      <t xml:space="preserve">Praxisnachweis mind. 40 Punkte
</t>
    </r>
    <r>
      <rPr>
        <i/>
        <sz val="11"/>
        <color theme="1"/>
        <rFont val="Arial"/>
        <family val="2"/>
      </rPr>
      <t>(A+B gem. Ausb.Ordn. DSV)</t>
    </r>
  </si>
  <si>
    <r>
      <t xml:space="preserve">Punkte Segler 
</t>
    </r>
    <r>
      <rPr>
        <i/>
        <sz val="11"/>
        <color theme="1"/>
        <rFont val="Arial"/>
        <family val="2"/>
      </rPr>
      <t>(D gem. Ausb.Ordn.DSV)</t>
    </r>
  </si>
  <si>
    <r>
      <t xml:space="preserve">Praxisnachweis mind. 50 Punkte
</t>
    </r>
    <r>
      <rPr>
        <i/>
        <sz val="11"/>
        <color theme="1"/>
        <rFont val="Arial"/>
        <family val="2"/>
      </rPr>
      <t>(A+B gem. Ausb.Ordn. DSV)</t>
    </r>
  </si>
  <si>
    <r>
      <t xml:space="preserve">Praxisnachweis mind. 70 Punkte
</t>
    </r>
    <r>
      <rPr>
        <i/>
        <sz val="11"/>
        <color theme="1"/>
        <rFont val="Arial"/>
        <family val="2"/>
      </rPr>
      <t>(A+B gem. Ausb.Ordn. DSV)</t>
    </r>
  </si>
  <si>
    <r>
      <t xml:space="preserve">Praxisnachweis mind. 70 Punkte
</t>
    </r>
    <r>
      <rPr>
        <sz val="11"/>
        <color theme="1"/>
        <rFont val="Arial"/>
        <family val="2"/>
      </rPr>
      <t>(A+B gem. Ausb.Ordn. DSV)</t>
    </r>
  </si>
  <si>
    <r>
      <t xml:space="preserve">Praxisnachweis mind. 50 Punkte
</t>
    </r>
    <r>
      <rPr>
        <sz val="11"/>
        <color theme="1"/>
        <rFont val="Arial"/>
        <family val="2"/>
      </rPr>
      <t>(A+B gem. Ausb.Ordn. DSV)</t>
    </r>
  </si>
  <si>
    <r>
      <t xml:space="preserve">Praxisnachweis mind. 40 Punkte
</t>
    </r>
    <r>
      <rPr>
        <sz val="11"/>
        <color theme="1"/>
        <rFont val="Arial"/>
        <family val="2"/>
      </rPr>
      <t>(A+B gem. Ausb.Ordn. DSV)</t>
    </r>
  </si>
  <si>
    <r>
      <t xml:space="preserve">Punkte Segler 
</t>
    </r>
    <r>
      <rPr>
        <sz val="11"/>
        <color theme="1"/>
        <rFont val="Arial"/>
        <family val="2"/>
      </rPr>
      <t>(D gem. Ausb.Ordn.DSV)</t>
    </r>
  </si>
  <si>
    <t>Sonstiger Nachweis</t>
  </si>
  <si>
    <t>Manage2Sail</t>
  </si>
  <si>
    <t>Fortbildung</t>
  </si>
  <si>
    <t>Reg. WFL</t>
  </si>
  <si>
    <t>LEGENDE:</t>
  </si>
  <si>
    <t>Geburtsdatum</t>
  </si>
  <si>
    <t>E-Mail</t>
  </si>
</sst>
</file>

<file path=xl/styles.xml><?xml version="1.0" encoding="utf-8"?>
<styleSheet xmlns="http://schemas.openxmlformats.org/spreadsheetml/2006/main" xmlns:mc="http://schemas.openxmlformats.org/markup-compatibility/2006" xmlns:x14ac="http://schemas.microsoft.com/office/spreadsheetml/2009/9/ac" mc:Ignorable="x14ac">
  <fonts count="21">
    <font>
      <sz val="11"/>
      <color theme="1"/>
      <name val="Arial"/>
      <family val="2"/>
    </font>
    <font>
      <sz val="11"/>
      <color theme="1"/>
      <name val="Calibri"/>
      <family val="2"/>
      <scheme val="minor"/>
    </font>
    <font>
      <b/>
      <sz val="11"/>
      <color theme="1"/>
      <name val="Arial"/>
      <family val="2"/>
    </font>
    <font>
      <b/>
      <u/>
      <sz val="11"/>
      <color theme="1"/>
      <name val="Arial"/>
      <family val="2"/>
    </font>
    <font>
      <sz val="12"/>
      <color theme="1"/>
      <name val="Arial"/>
      <family val="2"/>
    </font>
    <font>
      <b/>
      <sz val="16"/>
      <color theme="1"/>
      <name val="Arial"/>
      <family val="2"/>
    </font>
    <font>
      <b/>
      <sz val="12"/>
      <color theme="1"/>
      <name val="Arial"/>
      <family val="2"/>
    </font>
    <font>
      <sz val="11"/>
      <color theme="1"/>
      <name val="Calibri"/>
      <family val="2"/>
      <scheme val="minor"/>
    </font>
    <font>
      <sz val="11"/>
      <color theme="1"/>
      <name val="Calibri Light"/>
      <family val="2"/>
      <scheme val="major"/>
    </font>
    <font>
      <b/>
      <sz val="11"/>
      <color theme="0"/>
      <name val="Arial"/>
      <family val="2"/>
    </font>
    <font>
      <i/>
      <sz val="11"/>
      <color theme="1"/>
      <name val="Arial"/>
      <family val="2"/>
    </font>
    <font>
      <sz val="10"/>
      <color theme="1"/>
      <name val="Arial"/>
      <family val="2"/>
    </font>
    <font>
      <b/>
      <sz val="12"/>
      <name val="Roboto"/>
    </font>
    <font>
      <sz val="12"/>
      <color theme="1"/>
      <name val="Roboto"/>
    </font>
    <font>
      <sz val="11"/>
      <color theme="1"/>
      <name val="Roboto"/>
    </font>
    <font>
      <b/>
      <sz val="18"/>
      <color theme="1"/>
      <name val="Roboto"/>
    </font>
    <font>
      <sz val="10"/>
      <color theme="1"/>
      <name val="Roboto"/>
    </font>
    <font>
      <b/>
      <sz val="14"/>
      <color theme="1"/>
      <name val="Roboto"/>
    </font>
    <font>
      <b/>
      <sz val="10"/>
      <color theme="1"/>
      <name val="Roboto"/>
    </font>
    <font>
      <b/>
      <sz val="12"/>
      <color theme="1"/>
      <name val="Roboto"/>
    </font>
    <font>
      <i/>
      <sz val="11"/>
      <color theme="1"/>
      <name val="Roboto"/>
    </font>
  </fonts>
  <fills count="20">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79998168889431442"/>
        <bgColor theme="4" tint="0.79998168889431442"/>
      </patternFill>
    </fill>
    <fill>
      <patternFill patternType="solid">
        <fgColor rgb="FFFF0000"/>
        <bgColor indexed="64"/>
      </patternFill>
    </fill>
    <fill>
      <patternFill patternType="solid">
        <fgColor theme="7"/>
        <bgColor indexed="64"/>
      </patternFill>
    </fill>
    <fill>
      <patternFill patternType="solid">
        <fgColor theme="7" tint="0.79998168889431442"/>
        <bgColor indexed="64"/>
      </patternFill>
    </fill>
    <fill>
      <patternFill patternType="solid">
        <fgColor theme="4"/>
        <bgColor theme="4"/>
      </patternFill>
    </fill>
    <fill>
      <patternFill patternType="solid">
        <fgColor theme="9" tint="0.79998168889431442"/>
        <bgColor indexed="64"/>
      </patternFill>
    </fill>
    <fill>
      <patternFill patternType="solid">
        <fgColor theme="9" tint="0.79998168889431442"/>
        <bgColor theme="4" tint="0.79998168889431442"/>
      </patternFill>
    </fill>
    <fill>
      <patternFill patternType="solid">
        <fgColor theme="5" tint="0.79998168889431442"/>
        <bgColor indexed="64"/>
      </patternFill>
    </fill>
    <fill>
      <patternFill patternType="solid">
        <fgColor theme="5" tint="0.79998168889431442"/>
        <bgColor theme="4" tint="0.79998168889431442"/>
      </patternFill>
    </fill>
    <fill>
      <patternFill patternType="solid">
        <fgColor theme="7" tint="0.79998168889431442"/>
        <bgColor theme="4" tint="0.79998168889431442"/>
      </patternFill>
    </fill>
    <fill>
      <patternFill patternType="solid">
        <fgColor theme="0" tint="-0.14999847407452621"/>
        <bgColor theme="4" tint="0.79998168889431442"/>
      </patternFill>
    </fill>
    <fill>
      <patternFill patternType="solid">
        <fgColor theme="4" tint="0.59999389629810485"/>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top style="medium">
        <color indexed="64"/>
      </top>
      <bottom/>
      <diagonal/>
    </border>
    <border>
      <left style="thin">
        <color theme="4"/>
      </left>
      <right style="thin">
        <color theme="4"/>
      </right>
      <top style="thin">
        <color theme="4"/>
      </top>
      <bottom/>
      <diagonal/>
    </border>
    <border>
      <left style="thin">
        <color theme="4"/>
      </left>
      <right style="thin">
        <color theme="4"/>
      </right>
      <top style="thin">
        <color theme="4"/>
      </top>
      <bottom style="thin">
        <color theme="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s>
  <cellStyleXfs count="3">
    <xf numFmtId="0" fontId="0" fillId="0" borderId="0"/>
    <xf numFmtId="0" fontId="7" fillId="0" borderId="0"/>
    <xf numFmtId="0" fontId="1" fillId="0" borderId="0"/>
  </cellStyleXfs>
  <cellXfs count="221">
    <xf numFmtId="0" fontId="0" fillId="0" borderId="0" xfId="0"/>
    <xf numFmtId="0" fontId="0" fillId="0" borderId="0" xfId="0" applyAlignment="1"/>
    <xf numFmtId="0" fontId="0" fillId="0" borderId="5" xfId="0" applyBorder="1" applyAlignment="1" applyProtection="1">
      <alignment horizontal="left" indent="1"/>
    </xf>
    <xf numFmtId="0" fontId="6" fillId="0" borderId="15" xfId="0" applyFont="1" applyBorder="1" applyAlignment="1" applyProtection="1">
      <alignment horizontal="center"/>
    </xf>
    <xf numFmtId="0" fontId="6" fillId="0" borderId="9" xfId="0" applyFont="1" applyBorder="1" applyAlignment="1" applyProtection="1">
      <alignment horizontal="center"/>
    </xf>
    <xf numFmtId="0" fontId="0" fillId="4" borderId="2" xfId="0" applyFill="1" applyBorder="1" applyProtection="1"/>
    <xf numFmtId="0" fontId="0" fillId="4" borderId="3" xfId="0" applyFill="1" applyBorder="1" applyProtection="1"/>
    <xf numFmtId="0" fontId="2" fillId="4" borderId="5" xfId="0" applyFont="1" applyFill="1" applyBorder="1" applyAlignment="1" applyProtection="1">
      <alignment horizontal="center" vertical="center"/>
    </xf>
    <xf numFmtId="0" fontId="0" fillId="4" borderId="1" xfId="0" applyFill="1" applyBorder="1" applyAlignment="1" applyProtection="1">
      <alignment horizontal="center"/>
    </xf>
    <xf numFmtId="0" fontId="0" fillId="3" borderId="6" xfId="0" applyFill="1" applyBorder="1" applyProtection="1"/>
    <xf numFmtId="0" fontId="0" fillId="3" borderId="9" xfId="0" applyFill="1" applyBorder="1" applyProtection="1"/>
    <xf numFmtId="0" fontId="0" fillId="4" borderId="2" xfId="0" applyFill="1" applyBorder="1" applyAlignment="1" applyProtection="1">
      <alignment horizontal="left" indent="1"/>
    </xf>
    <xf numFmtId="0" fontId="0" fillId="0" borderId="5" xfId="0" applyFill="1" applyBorder="1" applyAlignment="1" applyProtection="1">
      <alignment horizontal="left" indent="1"/>
    </xf>
    <xf numFmtId="0" fontId="0" fillId="7" borderId="0" xfId="0" applyFill="1" applyProtection="1"/>
    <xf numFmtId="0" fontId="0" fillId="7" borderId="0" xfId="0" applyFill="1" applyAlignment="1" applyProtection="1"/>
    <xf numFmtId="0" fontId="0" fillId="7" borderId="20" xfId="0" applyFill="1" applyBorder="1" applyProtection="1"/>
    <xf numFmtId="0" fontId="0" fillId="0" borderId="0" xfId="0" applyFont="1"/>
    <xf numFmtId="0" fontId="7" fillId="0" borderId="0" xfId="1" applyFont="1"/>
    <xf numFmtId="0" fontId="8" fillId="0" borderId="0" xfId="1" applyFont="1"/>
    <xf numFmtId="0" fontId="8" fillId="0" borderId="0" xfId="0" applyFont="1"/>
    <xf numFmtId="0" fontId="7" fillId="0" borderId="0" xfId="0" applyFont="1"/>
    <xf numFmtId="0" fontId="2" fillId="0" borderId="1" xfId="0" applyFont="1" applyBorder="1" applyAlignment="1" applyProtection="1">
      <alignment horizontal="center"/>
    </xf>
    <xf numFmtId="0" fontId="0" fillId="3" borderId="6" xfId="0" applyFill="1" applyBorder="1" applyAlignment="1" applyProtection="1">
      <alignment horizontal="center"/>
    </xf>
    <xf numFmtId="0" fontId="0" fillId="0" borderId="0" xfId="0" applyAlignment="1">
      <alignment horizontal="center"/>
    </xf>
    <xf numFmtId="0" fontId="0" fillId="0" borderId="22" xfId="0" applyFont="1" applyBorder="1"/>
    <xf numFmtId="0" fontId="0" fillId="0" borderId="23" xfId="0" applyFont="1" applyBorder="1"/>
    <xf numFmtId="0" fontId="0" fillId="0" borderId="0" xfId="0" applyNumberFormat="1"/>
    <xf numFmtId="0" fontId="4" fillId="7" borderId="0" xfId="0" applyFont="1" applyFill="1" applyProtection="1"/>
    <xf numFmtId="0" fontId="4" fillId="7" borderId="0" xfId="0" applyFont="1" applyFill="1" applyAlignment="1" applyProtection="1"/>
    <xf numFmtId="0" fontId="6" fillId="11" borderId="24" xfId="0" applyFont="1" applyFill="1" applyBorder="1" applyProtection="1">
      <protection locked="0"/>
    </xf>
    <xf numFmtId="0" fontId="6" fillId="7" borderId="0" xfId="0" applyFont="1" applyFill="1" applyProtection="1"/>
    <xf numFmtId="0" fontId="2" fillId="0" borderId="3" xfId="0" applyFont="1" applyBorder="1" applyAlignment="1" applyProtection="1">
      <alignment horizontal="center"/>
    </xf>
    <xf numFmtId="0" fontId="0" fillId="0" borderId="1" xfId="0" applyBorder="1" applyAlignment="1" applyProtection="1">
      <alignment horizontal="center"/>
    </xf>
    <xf numFmtId="0" fontId="0" fillId="0" borderId="0" xfId="0" applyAlignment="1" applyProtection="1"/>
    <xf numFmtId="0" fontId="0" fillId="0" borderId="0" xfId="0" applyProtection="1"/>
    <xf numFmtId="0" fontId="0" fillId="0" borderId="0" xfId="0" applyAlignment="1">
      <alignment vertical="top"/>
    </xf>
    <xf numFmtId="0" fontId="0" fillId="0" borderId="0" xfId="0" applyAlignment="1" applyProtection="1">
      <protection locked="0"/>
    </xf>
    <xf numFmtId="0" fontId="1" fillId="8" borderId="31" xfId="1" applyNumberFormat="1" applyFont="1" applyFill="1" applyBorder="1" applyAlignment="1"/>
    <xf numFmtId="0" fontId="1" fillId="0" borderId="31" xfId="1" applyNumberFormat="1" applyFont="1" applyBorder="1" applyAlignment="1"/>
    <xf numFmtId="0" fontId="1" fillId="0" borderId="32" xfId="1" applyNumberFormat="1" applyFont="1" applyBorder="1" applyAlignment="1"/>
    <xf numFmtId="0" fontId="9" fillId="12" borderId="33" xfId="0" applyFont="1" applyFill="1" applyBorder="1"/>
    <xf numFmtId="0" fontId="9" fillId="12" borderId="34" xfId="0" applyFont="1" applyFill="1" applyBorder="1"/>
    <xf numFmtId="0" fontId="9" fillId="12" borderId="30" xfId="0" applyNumberFormat="1" applyFont="1" applyFill="1" applyBorder="1" applyAlignment="1">
      <alignment horizontal="center"/>
    </xf>
    <xf numFmtId="0" fontId="9" fillId="12" borderId="30" xfId="0" applyFont="1" applyFill="1" applyBorder="1" applyAlignment="1">
      <alignment horizontal="center"/>
    </xf>
    <xf numFmtId="0" fontId="9" fillId="12" borderId="25" xfId="0" applyFont="1" applyFill="1" applyBorder="1" applyAlignment="1">
      <alignment horizontal="center"/>
    </xf>
    <xf numFmtId="0" fontId="2" fillId="0" borderId="1" xfId="0" applyFont="1" applyBorder="1" applyAlignment="1" applyProtection="1">
      <alignment horizontal="center"/>
    </xf>
    <xf numFmtId="0" fontId="1" fillId="17" borderId="1" xfId="1" applyNumberFormat="1" applyFont="1" applyFill="1" applyBorder="1" applyAlignment="1"/>
    <xf numFmtId="0" fontId="0" fillId="11" borderId="1" xfId="0" applyFont="1" applyFill="1" applyBorder="1" applyAlignment="1">
      <alignment horizontal="center"/>
    </xf>
    <xf numFmtId="0" fontId="1" fillId="11" borderId="1" xfId="1" applyNumberFormat="1" applyFont="1" applyFill="1" applyBorder="1" applyAlignment="1"/>
    <xf numFmtId="0" fontId="1" fillId="16" borderId="1" xfId="1" applyNumberFormat="1" applyFont="1" applyFill="1" applyBorder="1" applyAlignment="1"/>
    <xf numFmtId="0" fontId="0" fillId="15" borderId="1" xfId="0" applyFont="1" applyFill="1" applyBorder="1" applyAlignment="1">
      <alignment horizontal="center"/>
    </xf>
    <xf numFmtId="0" fontId="1" fillId="15" borderId="1" xfId="1" applyNumberFormat="1" applyFont="1" applyFill="1" applyBorder="1" applyAlignment="1"/>
    <xf numFmtId="0" fontId="1" fillId="18" borderId="1" xfId="1" applyNumberFormat="1" applyFont="1" applyFill="1" applyBorder="1" applyAlignment="1"/>
    <xf numFmtId="0" fontId="0" fillId="3" borderId="1" xfId="0" applyFont="1" applyFill="1" applyBorder="1" applyAlignment="1">
      <alignment horizontal="center"/>
    </xf>
    <xf numFmtId="0" fontId="1" fillId="3" borderId="1" xfId="1" applyNumberFormat="1" applyFont="1" applyFill="1" applyBorder="1" applyAlignment="1"/>
    <xf numFmtId="0" fontId="1" fillId="14" borderId="1" xfId="1" applyNumberFormat="1" applyFont="1" applyFill="1" applyBorder="1" applyAlignment="1"/>
    <xf numFmtId="0" fontId="0" fillId="13" borderId="1" xfId="0" applyFont="1" applyFill="1" applyBorder="1" applyAlignment="1">
      <alignment horizontal="center"/>
    </xf>
    <xf numFmtId="0" fontId="1" fillId="13" borderId="1" xfId="1" applyNumberFormat="1" applyFont="1" applyFill="1" applyBorder="1" applyAlignment="1"/>
    <xf numFmtId="0" fontId="8" fillId="11" borderId="2" xfId="1" applyNumberFormat="1" applyFont="1" applyFill="1" applyBorder="1" applyAlignment="1">
      <alignment vertical="center"/>
    </xf>
    <xf numFmtId="0" fontId="1" fillId="17" borderId="3" xfId="1" applyNumberFormat="1" applyFont="1" applyFill="1" applyBorder="1" applyAlignment="1"/>
    <xf numFmtId="0" fontId="0" fillId="11" borderId="3" xfId="0" applyFont="1" applyFill="1" applyBorder="1" applyAlignment="1">
      <alignment horizontal="center"/>
    </xf>
    <xf numFmtId="0" fontId="0" fillId="11" borderId="4" xfId="0" applyFont="1" applyFill="1" applyBorder="1" applyAlignment="1">
      <alignment horizontal="center"/>
    </xf>
    <xf numFmtId="0" fontId="8" fillId="11" borderId="5" xfId="1" applyNumberFormat="1" applyFont="1" applyFill="1" applyBorder="1" applyAlignment="1">
      <alignment vertical="center"/>
    </xf>
    <xf numFmtId="0" fontId="0" fillId="11" borderId="6" xfId="0" applyFont="1" applyFill="1" applyBorder="1" applyAlignment="1">
      <alignment horizontal="center"/>
    </xf>
    <xf numFmtId="0" fontId="8" fillId="17" borderId="7" xfId="1" applyNumberFormat="1" applyFont="1" applyFill="1" applyBorder="1" applyAlignment="1"/>
    <xf numFmtId="0" fontId="1" fillId="11" borderId="8" xfId="1" applyNumberFormat="1" applyFont="1" applyFill="1" applyBorder="1" applyAlignment="1"/>
    <xf numFmtId="0" fontId="0" fillId="11" borderId="8" xfId="0" applyFont="1" applyFill="1" applyBorder="1" applyAlignment="1">
      <alignment horizontal="center"/>
    </xf>
    <xf numFmtId="0" fontId="0" fillId="11" borderId="9" xfId="0" applyFont="1" applyFill="1" applyBorder="1" applyAlignment="1">
      <alignment horizontal="center"/>
    </xf>
    <xf numFmtId="0" fontId="8" fillId="15" borderId="2" xfId="1" applyNumberFormat="1" applyFont="1" applyFill="1" applyBorder="1" applyAlignment="1">
      <alignment vertical="center"/>
    </xf>
    <xf numFmtId="0" fontId="1" fillId="16" borderId="3" xfId="1" applyNumberFormat="1" applyFont="1" applyFill="1" applyBorder="1" applyAlignment="1"/>
    <xf numFmtId="0" fontId="0" fillId="15" borderId="3" xfId="0" applyFont="1" applyFill="1" applyBorder="1" applyAlignment="1">
      <alignment horizontal="center"/>
    </xf>
    <xf numFmtId="0" fontId="0" fillId="15" borderId="4" xfId="0" applyFont="1" applyFill="1" applyBorder="1" applyAlignment="1">
      <alignment horizontal="center"/>
    </xf>
    <xf numFmtId="0" fontId="8" fillId="15" borderId="5" xfId="1" applyNumberFormat="1" applyFont="1" applyFill="1" applyBorder="1" applyAlignment="1">
      <alignment vertical="center"/>
    </xf>
    <xf numFmtId="0" fontId="0" fillId="15" borderId="6" xfId="0" applyFont="1" applyFill="1" applyBorder="1" applyAlignment="1">
      <alignment horizontal="center"/>
    </xf>
    <xf numFmtId="0" fontId="8" fillId="15" borderId="7" xfId="1" applyNumberFormat="1" applyFont="1" applyFill="1" applyBorder="1" applyAlignment="1">
      <alignment vertical="center"/>
    </xf>
    <xf numFmtId="0" fontId="1" fillId="15" borderId="8" xfId="1" applyNumberFormat="1" applyFont="1" applyFill="1" applyBorder="1" applyAlignment="1"/>
    <xf numFmtId="0" fontId="0" fillId="15" borderId="8" xfId="0" applyFont="1" applyFill="1" applyBorder="1" applyAlignment="1">
      <alignment horizontal="center"/>
    </xf>
    <xf numFmtId="0" fontId="0" fillId="15" borderId="9" xfId="0" applyFont="1" applyFill="1" applyBorder="1" applyAlignment="1">
      <alignment horizontal="center"/>
    </xf>
    <xf numFmtId="0" fontId="8" fillId="3" borderId="2" xfId="0" applyFont="1" applyFill="1" applyBorder="1"/>
    <xf numFmtId="0" fontId="1" fillId="18" borderId="3" xfId="1" applyNumberFormat="1" applyFont="1" applyFill="1" applyBorder="1" applyAlignment="1"/>
    <xf numFmtId="0" fontId="0" fillId="3" borderId="3" xfId="0" applyFont="1" applyFill="1" applyBorder="1" applyAlignment="1">
      <alignment horizontal="center"/>
    </xf>
    <xf numFmtId="0" fontId="0" fillId="3" borderId="4" xfId="0" applyFont="1" applyFill="1" applyBorder="1" applyAlignment="1">
      <alignment horizontal="center"/>
    </xf>
    <xf numFmtId="0" fontId="8" fillId="3" borderId="5" xfId="0" applyFont="1" applyFill="1" applyBorder="1"/>
    <xf numFmtId="0" fontId="0" fillId="3" borderId="6" xfId="0" applyFont="1" applyFill="1" applyBorder="1" applyAlignment="1">
      <alignment horizontal="center"/>
    </xf>
    <xf numFmtId="0" fontId="8" fillId="3" borderId="7" xfId="0" applyFont="1" applyFill="1" applyBorder="1"/>
    <xf numFmtId="0" fontId="1" fillId="3" borderId="8" xfId="1" applyNumberFormat="1" applyFont="1" applyFill="1" applyBorder="1" applyAlignment="1"/>
    <xf numFmtId="0" fontId="0" fillId="3" borderId="8" xfId="0" applyFont="1" applyFill="1" applyBorder="1" applyAlignment="1">
      <alignment horizontal="center"/>
    </xf>
    <xf numFmtId="0" fontId="0" fillId="3" borderId="9" xfId="0" applyFont="1" applyFill="1" applyBorder="1" applyAlignment="1">
      <alignment horizontal="center"/>
    </xf>
    <xf numFmtId="0" fontId="8" fillId="13" borderId="2" xfId="0" applyFont="1" applyFill="1" applyBorder="1" applyAlignment="1"/>
    <xf numFmtId="0" fontId="1" fillId="14" borderId="3" xfId="1" applyNumberFormat="1" applyFont="1" applyFill="1" applyBorder="1" applyAlignment="1"/>
    <xf numFmtId="0" fontId="0" fillId="13" borderId="3" xfId="0" applyFont="1" applyFill="1" applyBorder="1" applyAlignment="1">
      <alignment horizontal="center"/>
    </xf>
    <xf numFmtId="0" fontId="0" fillId="13" borderId="4" xfId="0" applyFont="1" applyFill="1" applyBorder="1" applyAlignment="1">
      <alignment horizontal="center"/>
    </xf>
    <xf numFmtId="0" fontId="8" fillId="13" borderId="5" xfId="0" applyFont="1" applyFill="1" applyBorder="1" applyAlignment="1"/>
    <xf numFmtId="0" fontId="0" fillId="13" borderId="6" xfId="0" applyFont="1" applyFill="1" applyBorder="1" applyAlignment="1">
      <alignment horizontal="center"/>
    </xf>
    <xf numFmtId="0" fontId="8" fillId="13" borderId="5" xfId="0" applyFont="1" applyFill="1" applyBorder="1"/>
    <xf numFmtId="0" fontId="8" fillId="13" borderId="7" xfId="0" applyFont="1" applyFill="1" applyBorder="1"/>
    <xf numFmtId="0" fontId="1" fillId="13" borderId="8" xfId="1" applyNumberFormat="1" applyFont="1" applyFill="1" applyBorder="1" applyAlignment="1"/>
    <xf numFmtId="0" fontId="0" fillId="13" borderId="8" xfId="0" applyFont="1" applyFill="1" applyBorder="1" applyAlignment="1">
      <alignment horizontal="center"/>
    </xf>
    <xf numFmtId="0" fontId="0" fillId="13" borderId="9" xfId="0" applyFont="1" applyFill="1" applyBorder="1" applyAlignment="1">
      <alignment horizontal="center"/>
    </xf>
    <xf numFmtId="0" fontId="0" fillId="4" borderId="1" xfId="0" applyFill="1" applyBorder="1" applyAlignment="1" applyProtection="1">
      <alignment horizontal="center" vertical="center"/>
    </xf>
    <xf numFmtId="0" fontId="0" fillId="4" borderId="1" xfId="0" applyFill="1" applyBorder="1" applyAlignment="1" applyProtection="1">
      <alignment horizontal="center" vertical="center" wrapText="1"/>
    </xf>
    <xf numFmtId="0" fontId="2" fillId="0" borderId="5" xfId="0" applyFont="1" applyBorder="1" applyAlignment="1" applyProtection="1">
      <alignment wrapText="1"/>
    </xf>
    <xf numFmtId="0" fontId="2" fillId="0" borderId="0" xfId="0" applyFont="1" applyAlignment="1">
      <alignment wrapText="1"/>
    </xf>
    <xf numFmtId="0" fontId="10" fillId="0" borderId="13" xfId="0" applyFont="1" applyBorder="1" applyProtection="1"/>
    <xf numFmtId="0" fontId="2" fillId="0" borderId="14" xfId="0" applyFont="1" applyBorder="1" applyAlignment="1" applyProtection="1">
      <alignment horizontal="center"/>
    </xf>
    <xf numFmtId="0" fontId="2" fillId="0" borderId="13" xfId="0" applyFont="1" applyBorder="1" applyAlignment="1" applyProtection="1">
      <alignment horizontal="center"/>
    </xf>
    <xf numFmtId="0" fontId="0" fillId="0" borderId="13" xfId="0" applyBorder="1" applyProtection="1"/>
    <xf numFmtId="0" fontId="6" fillId="0" borderId="15" xfId="0" applyFont="1" applyBorder="1" applyAlignment="1" applyProtection="1">
      <alignment horizontal="center"/>
    </xf>
    <xf numFmtId="0" fontId="2" fillId="0" borderId="13" xfId="0" applyFont="1" applyBorder="1" applyAlignment="1" applyProtection="1">
      <alignment horizontal="center" vertical="center" wrapText="1"/>
    </xf>
    <xf numFmtId="0" fontId="0" fillId="0" borderId="0" xfId="0" applyAlignment="1">
      <alignment vertical="center" wrapText="1"/>
    </xf>
    <xf numFmtId="0" fontId="2" fillId="0" borderId="5" xfId="0" applyFont="1" applyBorder="1" applyAlignment="1" applyProtection="1">
      <alignment vertical="center" wrapText="1"/>
    </xf>
    <xf numFmtId="0" fontId="0" fillId="0" borderId="5" xfId="0" applyFont="1" applyFill="1" applyBorder="1" applyAlignment="1" applyProtection="1"/>
    <xf numFmtId="0" fontId="2" fillId="0" borderId="5" xfId="0" applyFont="1" applyBorder="1" applyAlignment="1" applyProtection="1"/>
    <xf numFmtId="0" fontId="2" fillId="0" borderId="10" xfId="0" applyFont="1" applyBorder="1" applyAlignment="1" applyProtection="1"/>
    <xf numFmtId="0" fontId="2" fillId="0" borderId="7" xfId="0" applyFont="1" applyBorder="1" applyAlignment="1" applyProtection="1"/>
    <xf numFmtId="0" fontId="0" fillId="7" borderId="0" xfId="0" applyFill="1" applyBorder="1" applyAlignment="1" applyProtection="1"/>
    <xf numFmtId="0" fontId="0" fillId="0" borderId="5" xfId="0" applyBorder="1" applyAlignment="1" applyProtection="1">
      <alignment horizontal="right"/>
    </xf>
    <xf numFmtId="0" fontId="0" fillId="0" borderId="1" xfId="0" applyBorder="1" applyAlignment="1" applyProtection="1">
      <alignment horizontal="right"/>
    </xf>
    <xf numFmtId="0" fontId="0" fillId="0" borderId="7" xfId="0" applyBorder="1" applyAlignment="1" applyProtection="1">
      <alignment horizontal="right"/>
    </xf>
    <xf numFmtId="0" fontId="0" fillId="0" borderId="8" xfId="0" applyBorder="1" applyAlignment="1" applyProtection="1">
      <alignment horizontal="right"/>
    </xf>
    <xf numFmtId="0" fontId="11" fillId="0" borderId="0" xfId="0" applyFont="1" applyAlignment="1">
      <alignment vertical="top"/>
    </xf>
    <xf numFmtId="0" fontId="0" fillId="3" borderId="6" xfId="0" applyFill="1" applyBorder="1" applyAlignment="1" applyProtection="1">
      <alignment horizontal="center"/>
    </xf>
    <xf numFmtId="0" fontId="0" fillId="3" borderId="6" xfId="0" applyFill="1" applyBorder="1" applyAlignment="1" applyProtection="1">
      <alignment horizontal="center"/>
    </xf>
    <xf numFmtId="0" fontId="2" fillId="0" borderId="13" xfId="0" applyFont="1" applyBorder="1" applyAlignment="1" applyProtection="1">
      <alignment horizontal="left" vertical="center" wrapText="1"/>
    </xf>
    <xf numFmtId="0" fontId="0" fillId="0" borderId="36" xfId="0" applyFont="1" applyFill="1" applyBorder="1" applyAlignment="1" applyProtection="1">
      <alignment horizontal="left"/>
    </xf>
    <xf numFmtId="0" fontId="2" fillId="0" borderId="36" xfId="0" applyFont="1" applyBorder="1" applyAlignment="1" applyProtection="1">
      <alignment horizontal="left" wrapText="1"/>
    </xf>
    <xf numFmtId="0" fontId="2" fillId="0" borderId="13" xfId="0" applyFont="1" applyBorder="1" applyAlignment="1" applyProtection="1">
      <alignment horizontal="left"/>
    </xf>
    <xf numFmtId="0" fontId="2" fillId="0" borderId="14" xfId="0" applyFont="1" applyBorder="1" applyAlignment="1" applyProtection="1">
      <alignment horizontal="left"/>
    </xf>
    <xf numFmtId="0" fontId="2" fillId="0" borderId="15" xfId="0" applyFont="1" applyBorder="1" applyAlignment="1" applyProtection="1">
      <alignment horizontal="left"/>
    </xf>
    <xf numFmtId="0" fontId="10" fillId="7" borderId="0" xfId="0" applyFont="1" applyFill="1" applyProtection="1"/>
    <xf numFmtId="0" fontId="10" fillId="7" borderId="0" xfId="0" applyFont="1" applyFill="1" applyAlignment="1" applyProtection="1">
      <alignment horizontal="center"/>
    </xf>
    <xf numFmtId="0" fontId="10" fillId="0" borderId="5" xfId="0" applyFont="1" applyFill="1" applyBorder="1" applyAlignment="1" applyProtection="1"/>
    <xf numFmtId="0" fontId="0" fillId="0" borderId="36" xfId="0" applyFill="1" applyBorder="1" applyAlignment="1" applyProtection="1">
      <alignment horizontal="left"/>
    </xf>
    <xf numFmtId="0" fontId="0" fillId="7" borderId="0" xfId="0" applyFill="1" applyBorder="1" applyProtection="1"/>
    <xf numFmtId="14" fontId="0" fillId="0" borderId="0" xfId="0" applyNumberFormat="1" applyFont="1" applyProtection="1">
      <protection locked="0"/>
    </xf>
    <xf numFmtId="0" fontId="0" fillId="0" borderId="0" xfId="0" applyNumberFormat="1" applyFont="1" applyProtection="1"/>
    <xf numFmtId="0" fontId="0" fillId="0" borderId="0" xfId="0" applyFont="1" applyProtection="1">
      <protection locked="0"/>
    </xf>
    <xf numFmtId="0" fontId="0" fillId="0" borderId="0" xfId="0" applyFont="1" applyAlignment="1" applyProtection="1">
      <alignment horizontal="center"/>
      <protection locked="0"/>
    </xf>
    <xf numFmtId="0" fontId="12" fillId="7" borderId="28" xfId="1" applyFont="1" applyFill="1" applyBorder="1" applyAlignment="1" applyProtection="1">
      <alignment horizontal="center" vertical="center" textRotation="90" wrapText="1"/>
    </xf>
    <xf numFmtId="0" fontId="12" fillId="7" borderId="28" xfId="1" applyNumberFormat="1" applyFont="1" applyFill="1" applyBorder="1" applyAlignment="1" applyProtection="1">
      <alignment horizontal="center" vertical="center" textRotation="90" wrapText="1"/>
    </xf>
    <xf numFmtId="0" fontId="12" fillId="6" borderId="28" xfId="1" applyFont="1" applyFill="1" applyBorder="1" applyAlignment="1" applyProtection="1">
      <alignment horizontal="center" vertical="center" textRotation="90" wrapText="1"/>
    </xf>
    <xf numFmtId="0" fontId="13" fillId="0" borderId="0" xfId="0" applyFont="1" applyAlignment="1">
      <alignment vertical="center" wrapText="1"/>
    </xf>
    <xf numFmtId="0" fontId="14" fillId="0" borderId="0" xfId="0" applyFont="1"/>
    <xf numFmtId="0" fontId="16" fillId="0" borderId="0" xfId="0" applyFont="1" applyBorder="1" applyAlignment="1" applyProtection="1">
      <alignment horizontal="left" vertical="top"/>
    </xf>
    <xf numFmtId="0" fontId="16" fillId="0" borderId="0" xfId="0" applyFont="1" applyBorder="1" applyAlignment="1" applyProtection="1">
      <alignment horizontal="center" vertical="top"/>
    </xf>
    <xf numFmtId="0" fontId="16" fillId="0" borderId="26" xfId="0" applyFont="1" applyBorder="1" applyAlignment="1" applyProtection="1">
      <alignment horizontal="center" vertical="top"/>
    </xf>
    <xf numFmtId="0" fontId="15" fillId="0" borderId="0" xfId="0" applyFont="1" applyBorder="1" applyAlignment="1" applyProtection="1">
      <alignment horizontal="center" vertical="top"/>
    </xf>
    <xf numFmtId="0" fontId="17" fillId="19" borderId="0" xfId="0" applyFont="1" applyFill="1" applyBorder="1" applyAlignment="1" applyProtection="1">
      <alignment horizontal="center" vertical="center"/>
      <protection locked="0"/>
    </xf>
    <xf numFmtId="0" fontId="18" fillId="0" borderId="0" xfId="0" applyFont="1" applyBorder="1" applyAlignment="1" applyProtection="1">
      <alignment horizontal="left" vertical="center"/>
    </xf>
    <xf numFmtId="0" fontId="15" fillId="0" borderId="26" xfId="0" applyFont="1" applyBorder="1" applyAlignment="1" applyProtection="1">
      <alignment horizontal="center" vertical="top"/>
    </xf>
    <xf numFmtId="0" fontId="19" fillId="4" borderId="1" xfId="0" applyFont="1" applyFill="1" applyBorder="1" applyAlignment="1" applyProtection="1">
      <alignment horizontal="center"/>
      <protection locked="0"/>
    </xf>
    <xf numFmtId="0" fontId="14" fillId="7" borderId="0" xfId="0" applyFont="1" applyFill="1" applyBorder="1" applyAlignment="1" applyProtection="1">
      <alignment horizontal="right"/>
    </xf>
    <xf numFmtId="0" fontId="14" fillId="7" borderId="0" xfId="0" applyFont="1" applyFill="1" applyBorder="1" applyAlignment="1" applyProtection="1">
      <alignment vertical="top"/>
    </xf>
    <xf numFmtId="0" fontId="14" fillId="7" borderId="26" xfId="0" applyFont="1" applyFill="1" applyBorder="1" applyProtection="1"/>
    <xf numFmtId="14" fontId="14" fillId="4" borderId="1" xfId="0" applyNumberFormat="1" applyFont="1" applyFill="1" applyBorder="1" applyAlignment="1" applyProtection="1">
      <alignment horizontal="center" vertical="top" wrapText="1"/>
      <protection locked="0"/>
    </xf>
    <xf numFmtId="0" fontId="19" fillId="3" borderId="1" xfId="0" applyFont="1" applyFill="1" applyBorder="1" applyAlignment="1" applyProtection="1">
      <alignment horizontal="center"/>
    </xf>
    <xf numFmtId="0" fontId="14" fillId="4" borderId="1" xfId="0" applyFont="1" applyFill="1" applyBorder="1" applyAlignment="1" applyProtection="1">
      <alignment horizontal="center" vertical="top" wrapText="1"/>
      <protection locked="0"/>
    </xf>
    <xf numFmtId="0" fontId="13" fillId="7" borderId="39" xfId="0" applyFont="1" applyFill="1" applyBorder="1" applyAlignment="1" applyProtection="1">
      <alignment horizontal="right"/>
    </xf>
    <xf numFmtId="0" fontId="13" fillId="0" borderId="0" xfId="0" applyFont="1" applyFill="1" applyBorder="1" applyAlignment="1" applyProtection="1">
      <alignment horizontal="right"/>
    </xf>
    <xf numFmtId="0" fontId="19" fillId="0" borderId="0" xfId="0" applyFont="1" applyFill="1" applyBorder="1" applyAlignment="1" applyProtection="1">
      <alignment horizontal="center"/>
    </xf>
    <xf numFmtId="0" fontId="14" fillId="0" borderId="0" xfId="0" applyFont="1" applyFill="1" applyBorder="1" applyAlignment="1" applyProtection="1">
      <alignment horizontal="right"/>
    </xf>
    <xf numFmtId="49" fontId="14" fillId="0" borderId="0" xfId="0" applyNumberFormat="1" applyFont="1" applyFill="1" applyBorder="1" applyAlignment="1" applyProtection="1">
      <alignment horizontal="center" vertical="top"/>
      <protection locked="0"/>
    </xf>
    <xf numFmtId="0" fontId="20" fillId="0" borderId="38" xfId="0" applyFont="1" applyBorder="1"/>
    <xf numFmtId="0" fontId="20" fillId="10" borderId="37" xfId="0" applyFont="1" applyFill="1" applyBorder="1" applyProtection="1"/>
    <xf numFmtId="0" fontId="20" fillId="0" borderId="29" xfId="0" applyFont="1" applyBorder="1" applyProtection="1"/>
    <xf numFmtId="0" fontId="20" fillId="0" borderId="29" xfId="0" applyNumberFormat="1" applyFont="1" applyBorder="1" applyProtection="1"/>
    <xf numFmtId="0" fontId="20" fillId="9" borderId="29" xfId="0" applyFont="1" applyFill="1" applyBorder="1" applyAlignment="1" applyProtection="1">
      <alignment horizontal="center"/>
    </xf>
    <xf numFmtId="0" fontId="20" fillId="7" borderId="29" xfId="0" applyFont="1" applyFill="1" applyBorder="1" applyAlignment="1" applyProtection="1">
      <alignment horizontal="center"/>
    </xf>
    <xf numFmtId="0" fontId="14" fillId="7" borderId="29" xfId="0" applyFont="1" applyFill="1" applyBorder="1" applyAlignment="1" applyProtection="1">
      <alignment horizontal="center"/>
    </xf>
    <xf numFmtId="0" fontId="15" fillId="0" borderId="30" xfId="0" applyFont="1" applyBorder="1" applyAlignment="1" applyProtection="1">
      <alignment horizontal="center" vertical="top"/>
    </xf>
    <xf numFmtId="0" fontId="15" fillId="0" borderId="21" xfId="0" applyFont="1" applyBorder="1" applyAlignment="1" applyProtection="1">
      <alignment horizontal="center" vertical="top"/>
    </xf>
    <xf numFmtId="0" fontId="15" fillId="0" borderId="27" xfId="0" applyFont="1" applyBorder="1" applyAlignment="1" applyProtection="1">
      <alignment horizontal="center" vertical="top"/>
    </xf>
    <xf numFmtId="0" fontId="13" fillId="7" borderId="1" xfId="0" applyFont="1" applyFill="1" applyBorder="1" applyAlignment="1" applyProtection="1">
      <alignment horizontal="right"/>
    </xf>
    <xf numFmtId="0" fontId="14" fillId="4" borderId="1" xfId="0" applyFont="1" applyFill="1" applyBorder="1" applyAlignment="1" applyProtection="1">
      <alignment horizontal="center" vertical="top" wrapText="1"/>
      <protection locked="0"/>
    </xf>
    <xf numFmtId="0" fontId="14" fillId="4" borderId="1" xfId="0" applyFont="1" applyFill="1" applyBorder="1" applyAlignment="1" applyProtection="1">
      <alignment horizontal="center" vertical="top"/>
      <protection locked="0"/>
    </xf>
    <xf numFmtId="49" fontId="14" fillId="4" borderId="1" xfId="0" applyNumberFormat="1" applyFont="1" applyFill="1" applyBorder="1" applyAlignment="1" applyProtection="1">
      <alignment horizontal="center" vertical="top"/>
      <protection locked="0"/>
    </xf>
    <xf numFmtId="0" fontId="0" fillId="3" borderId="4" xfId="0" applyFill="1" applyBorder="1" applyAlignment="1" applyProtection="1">
      <alignment horizontal="center" vertical="center"/>
    </xf>
    <xf numFmtId="0" fontId="0" fillId="3" borderId="6" xfId="0" applyFill="1" applyBorder="1" applyAlignment="1" applyProtection="1">
      <alignment horizontal="center" vertical="center"/>
    </xf>
    <xf numFmtId="0" fontId="0" fillId="3" borderId="5" xfId="0" applyFill="1" applyBorder="1" applyAlignment="1" applyProtection="1">
      <alignment horizontal="right"/>
    </xf>
    <xf numFmtId="0" fontId="0" fillId="3" borderId="1" xfId="0" applyFill="1" applyBorder="1" applyAlignment="1" applyProtection="1">
      <alignment horizontal="right"/>
    </xf>
    <xf numFmtId="0" fontId="0" fillId="3" borderId="7" xfId="0" applyFill="1" applyBorder="1" applyAlignment="1" applyProtection="1">
      <alignment horizontal="right"/>
    </xf>
    <xf numFmtId="0" fontId="0" fillId="3" borderId="8" xfId="0" applyFill="1" applyBorder="1" applyAlignment="1" applyProtection="1">
      <alignment horizontal="right"/>
    </xf>
    <xf numFmtId="0" fontId="3" fillId="6" borderId="2" xfId="0" applyFont="1" applyFill="1" applyBorder="1" applyAlignment="1" applyProtection="1">
      <alignment horizontal="center" vertical="center" wrapText="1"/>
    </xf>
    <xf numFmtId="0" fontId="3" fillId="6" borderId="3" xfId="0" applyFont="1" applyFill="1" applyBorder="1" applyAlignment="1" applyProtection="1">
      <alignment horizontal="center" vertical="center" wrapText="1"/>
    </xf>
    <xf numFmtId="0" fontId="3" fillId="6" borderId="16" xfId="0" applyFont="1" applyFill="1" applyBorder="1" applyAlignment="1" applyProtection="1">
      <alignment horizontal="center" vertical="center" wrapText="1"/>
    </xf>
    <xf numFmtId="0" fontId="2" fillId="0" borderId="5" xfId="0" applyFont="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5" xfId="0" applyFont="1" applyBorder="1" applyAlignment="1" applyProtection="1">
      <alignment horizontal="left"/>
    </xf>
    <xf numFmtId="0" fontId="2" fillId="0" borderId="1" xfId="0" applyFont="1" applyBorder="1" applyAlignment="1" applyProtection="1">
      <alignment horizontal="left"/>
    </xf>
    <xf numFmtId="0" fontId="6" fillId="3" borderId="5" xfId="0" applyFont="1" applyFill="1" applyBorder="1" applyAlignment="1" applyProtection="1">
      <alignment horizontal="center"/>
    </xf>
    <xf numFmtId="0" fontId="6" fillId="3" borderId="1" xfId="0" applyFont="1" applyFill="1" applyBorder="1" applyAlignment="1" applyProtection="1">
      <alignment horizontal="center"/>
    </xf>
    <xf numFmtId="0" fontId="0" fillId="3" borderId="4" xfId="0" applyFill="1" applyBorder="1" applyAlignment="1" applyProtection="1">
      <alignment horizontal="center"/>
    </xf>
    <xf numFmtId="0" fontId="0" fillId="3" borderId="6" xfId="0" applyFill="1" applyBorder="1" applyAlignment="1" applyProtection="1">
      <alignment horizontal="center"/>
    </xf>
    <xf numFmtId="0" fontId="0" fillId="2" borderId="1" xfId="0" applyFill="1" applyBorder="1" applyAlignment="1" applyProtection="1">
      <alignment horizontal="center"/>
    </xf>
    <xf numFmtId="0" fontId="5" fillId="0" borderId="0" xfId="0" applyFont="1" applyAlignment="1" applyProtection="1">
      <alignment horizontal="center"/>
    </xf>
    <xf numFmtId="0" fontId="2" fillId="0" borderId="7" xfId="0" applyFont="1" applyBorder="1" applyAlignment="1" applyProtection="1">
      <alignment horizontal="left"/>
    </xf>
    <xf numFmtId="0" fontId="2" fillId="0" borderId="8" xfId="0" applyFont="1" applyBorder="1" applyAlignment="1" applyProtection="1">
      <alignment horizontal="left"/>
    </xf>
    <xf numFmtId="0" fontId="4" fillId="7" borderId="0" xfId="0" applyFont="1" applyFill="1" applyAlignment="1" applyProtection="1">
      <alignment horizontal="right"/>
    </xf>
    <xf numFmtId="0" fontId="3" fillId="5" borderId="17"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0" fontId="3" fillId="5" borderId="4" xfId="0" applyFont="1" applyFill="1" applyBorder="1" applyAlignment="1" applyProtection="1">
      <alignment horizontal="center" vertical="center" wrapText="1"/>
    </xf>
    <xf numFmtId="0" fontId="3" fillId="5" borderId="2" xfId="0" applyFont="1" applyFill="1" applyBorder="1" applyAlignment="1" applyProtection="1">
      <alignment horizontal="center" vertical="center" wrapText="1"/>
    </xf>
    <xf numFmtId="0" fontId="3" fillId="5" borderId="16" xfId="0" applyFont="1" applyFill="1" applyBorder="1" applyAlignment="1" applyProtection="1">
      <alignment horizontal="center" vertical="center" wrapText="1"/>
    </xf>
    <xf numFmtId="0" fontId="3" fillId="6" borderId="11" xfId="0" applyFont="1" applyFill="1" applyBorder="1" applyAlignment="1" applyProtection="1">
      <alignment horizontal="center" vertical="center" wrapText="1"/>
    </xf>
    <xf numFmtId="0" fontId="3" fillId="6" borderId="12" xfId="0" applyFont="1" applyFill="1" applyBorder="1" applyAlignment="1" applyProtection="1">
      <alignment horizontal="center" vertical="center" wrapText="1"/>
    </xf>
    <xf numFmtId="0" fontId="0" fillId="0" borderId="35" xfId="0" applyFont="1" applyFill="1" applyBorder="1" applyAlignment="1" applyProtection="1">
      <alignment horizontal="left"/>
    </xf>
    <xf numFmtId="0" fontId="0" fillId="0" borderId="18" xfId="0" applyFont="1" applyFill="1" applyBorder="1" applyAlignment="1" applyProtection="1">
      <alignment horizontal="left"/>
    </xf>
    <xf numFmtId="0" fontId="0" fillId="7" borderId="0" xfId="0" applyFill="1" applyBorder="1" applyAlignment="1" applyProtection="1">
      <alignment horizontal="left" vertical="top"/>
    </xf>
    <xf numFmtId="0" fontId="0" fillId="7" borderId="0" xfId="0" applyFill="1" applyBorder="1" applyAlignment="1" applyProtection="1">
      <alignment horizontal="center" vertical="top"/>
    </xf>
    <xf numFmtId="0" fontId="0" fillId="7" borderId="21" xfId="0" applyFill="1" applyBorder="1" applyAlignment="1" applyProtection="1">
      <alignment horizontal="center"/>
    </xf>
    <xf numFmtId="0" fontId="2" fillId="0" borderId="35" xfId="0" applyFont="1" applyBorder="1" applyAlignment="1" applyProtection="1">
      <alignment horizontal="left" wrapText="1"/>
    </xf>
    <xf numFmtId="0" fontId="2" fillId="0" borderId="18" xfId="0" applyFont="1" applyBorder="1" applyAlignment="1" applyProtection="1">
      <alignment horizontal="left" wrapText="1"/>
    </xf>
    <xf numFmtId="0" fontId="0" fillId="0" borderId="35" xfId="0" applyFill="1" applyBorder="1" applyAlignment="1" applyProtection="1">
      <alignment horizontal="left"/>
    </xf>
    <xf numFmtId="0" fontId="0" fillId="0" borderId="18" xfId="0" applyFill="1" applyBorder="1" applyAlignment="1" applyProtection="1">
      <alignment horizontal="left"/>
    </xf>
    <xf numFmtId="0" fontId="0" fillId="7" borderId="0" xfId="0" applyFill="1" applyAlignment="1" applyProtection="1">
      <alignment horizontal="center"/>
    </xf>
    <xf numFmtId="0" fontId="2" fillId="0" borderId="18" xfId="0" applyFont="1" applyBorder="1" applyAlignment="1" applyProtection="1">
      <alignment horizontal="left"/>
    </xf>
    <xf numFmtId="0" fontId="2" fillId="0" borderId="19" xfId="0" applyFont="1" applyBorder="1" applyAlignment="1" applyProtection="1">
      <alignment horizontal="left"/>
    </xf>
    <xf numFmtId="0" fontId="0" fillId="0" borderId="5" xfId="0" applyBorder="1" applyAlignment="1" applyProtection="1">
      <alignment horizontal="right"/>
    </xf>
    <xf numFmtId="0" fontId="0" fillId="0" borderId="1" xfId="0" applyBorder="1" applyAlignment="1" applyProtection="1">
      <alignment horizontal="right"/>
    </xf>
    <xf numFmtId="0" fontId="0" fillId="0" borderId="7" xfId="0" applyBorder="1" applyAlignment="1" applyProtection="1">
      <alignment horizontal="right"/>
    </xf>
    <xf numFmtId="0" fontId="0" fillId="0" borderId="8" xfId="0" applyBorder="1" applyAlignment="1" applyProtection="1">
      <alignment horizontal="right"/>
    </xf>
  </cellXfs>
  <cellStyles count="3">
    <cellStyle name="Standard" xfId="0" builtinId="0"/>
    <cellStyle name="Standard 2" xfId="1"/>
    <cellStyle name="Standard 2 2" xfId="2"/>
  </cellStyles>
  <dxfs count="59">
    <dxf>
      <border outline="0">
        <bottom style="thin">
          <color theme="4" tint="0.39997558519241921"/>
        </bottom>
      </border>
    </dxf>
    <dxf>
      <border outline="0">
        <bottom style="thin">
          <color theme="4" tint="0.39997558519241921"/>
        </bottom>
      </border>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border outline="0">
        <bottom style="thin">
          <color theme="4" tint="0.39997558519241921"/>
        </bottom>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border outline="0">
        <bottom style="thin">
          <color theme="4" tint="0.39997558519241921"/>
        </bottom>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0" formatCode="General"/>
      <alignment horizontal="general" vertical="bottom" textRotation="0" wrapText="0" indent="0" justifyLastLine="0" shrinkToFit="0" readingOrder="0"/>
      <border diagonalUp="0" diagonalDown="0">
        <left style="thin">
          <color theme="4" tint="0.39997558519241921"/>
        </left>
        <right style="thin">
          <color theme="4" tint="0.39997558519241921"/>
        </right>
        <top style="thin">
          <color theme="4" tint="0.39997558519241921"/>
        </top>
        <bottom style="thin">
          <color theme="4" tint="0.39997558519241921"/>
        </bottom>
        <vertical/>
        <horizontal/>
      </border>
    </dxf>
    <dxf>
      <border outline="0">
        <bottom style="thin">
          <color theme="4" tint="0.39997558519241921"/>
        </bottom>
      </border>
    </dxf>
    <dxf>
      <font>
        <b val="0"/>
        <i val="0"/>
        <strike val="0"/>
        <condense val="0"/>
        <extend val="0"/>
        <outline val="0"/>
        <shadow val="0"/>
        <u val="none"/>
        <vertAlign val="baseline"/>
        <sz val="11"/>
        <color theme="1"/>
        <name val="Calibri"/>
        <scheme val="minor"/>
      </font>
      <alignment horizontal="general" vertical="bottom" textRotation="0" wrapText="0" indent="0" justifyLastLine="0" shrinkToFit="0" readingOrder="0"/>
    </dxf>
    <dxf>
      <font>
        <b val="0"/>
        <i val="0"/>
        <strike val="0"/>
        <condense val="0"/>
        <extend val="0"/>
        <outline val="0"/>
        <shadow val="0"/>
        <u val="none"/>
        <vertAlign val="baseline"/>
        <sz val="11"/>
        <color theme="1"/>
        <name val="Arial"/>
        <scheme val="none"/>
      </font>
      <border diagonalUp="0" diagonalDown="0">
        <left style="thin">
          <color theme="4"/>
        </left>
        <right style="thin">
          <color theme="4"/>
        </right>
        <top style="thin">
          <color theme="4"/>
        </top>
        <bottom/>
        <vertical/>
        <horizontal/>
      </border>
    </dxf>
    <dxf>
      <border outline="0">
        <bottom style="thin">
          <color theme="4"/>
        </bottom>
      </border>
    </dxf>
    <dxf>
      <font>
        <b val="0"/>
        <i val="0"/>
        <strike val="0"/>
        <condense val="0"/>
        <extend val="0"/>
        <outline val="0"/>
        <shadow val="0"/>
        <u val="none"/>
        <vertAlign val="baseline"/>
        <sz val="11"/>
        <color theme="1"/>
        <name val="Arial"/>
        <scheme val="none"/>
      </font>
    </dxf>
    <dxf>
      <font>
        <b val="0"/>
        <i val="0"/>
        <strike val="0"/>
        <condense val="0"/>
        <extend val="0"/>
        <outline val="0"/>
        <shadow val="0"/>
        <u val="none"/>
        <vertAlign val="baseline"/>
        <sz val="11"/>
        <color theme="1"/>
        <name val="Arial"/>
        <scheme val="none"/>
      </font>
      <border diagonalUp="0" diagonalDown="0">
        <left style="thin">
          <color theme="4"/>
        </left>
        <right style="thin">
          <color theme="4"/>
        </right>
        <top style="thin">
          <color theme="4"/>
        </top>
        <bottom/>
        <vertical/>
        <horizontal/>
      </border>
    </dxf>
    <dxf>
      <border outline="0">
        <bottom style="thin">
          <color theme="4"/>
        </bottom>
      </border>
    </dxf>
    <dxf>
      <font>
        <b val="0"/>
        <i val="0"/>
        <strike val="0"/>
        <condense val="0"/>
        <extend val="0"/>
        <outline val="0"/>
        <shadow val="0"/>
        <u val="none"/>
        <vertAlign val="baseline"/>
        <sz val="11"/>
        <color theme="1"/>
        <name val="Arial"/>
        <scheme val="none"/>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strike val="0"/>
        <outline val="0"/>
        <shadow val="0"/>
        <u val="none"/>
        <vertAlign val="baseline"/>
        <sz val="11"/>
        <color theme="1"/>
        <name val="Calibri"/>
        <scheme val="minor"/>
      </font>
    </dxf>
    <dxf>
      <font>
        <b val="0"/>
        <strike val="0"/>
        <outline val="0"/>
        <shadow val="0"/>
        <u val="none"/>
        <vertAlign val="baseline"/>
        <sz val="11"/>
        <color theme="1"/>
        <name val="Calibri Light"/>
        <scheme val="major"/>
      </font>
    </dxf>
    <dxf>
      <font>
        <b val="0"/>
        <strike val="0"/>
        <outline val="0"/>
        <shadow val="0"/>
        <u val="none"/>
        <vertAlign val="baseline"/>
        <sz val="11"/>
        <color theme="1"/>
        <name val="Calibri Light"/>
        <scheme val="major"/>
      </font>
    </dxf>
    <dxf>
      <font>
        <strike val="0"/>
        <outline val="0"/>
        <shadow val="0"/>
        <u val="none"/>
        <vertAlign val="baseline"/>
        <sz val="11"/>
        <color theme="1"/>
      </font>
    </dxf>
    <dxf>
      <font>
        <b/>
        <i val="0"/>
      </font>
      <fill>
        <patternFill>
          <bgColor rgb="FF92D050"/>
        </patternFill>
      </fill>
    </dxf>
    <dxf>
      <font>
        <b/>
        <i val="0"/>
        <color theme="0"/>
      </font>
      <fill>
        <patternFill>
          <bgColor rgb="FFFF0000"/>
        </patternFill>
      </fill>
    </dxf>
    <dxf>
      <font>
        <b/>
        <i val="0"/>
      </font>
      <fill>
        <patternFill>
          <bgColor rgb="FF92D050"/>
        </patternFill>
      </fill>
    </dxf>
    <dxf>
      <font>
        <b/>
        <i val="0"/>
        <color theme="0"/>
      </font>
      <fill>
        <patternFill>
          <bgColor rgb="FFFF0000"/>
        </patternFill>
      </fill>
    </dxf>
    <dxf>
      <font>
        <b/>
        <i val="0"/>
      </font>
      <fill>
        <patternFill>
          <bgColor rgb="FF92D050"/>
        </patternFill>
      </fill>
    </dxf>
    <dxf>
      <font>
        <b/>
        <i val="0"/>
        <color theme="0"/>
      </font>
      <fill>
        <patternFill>
          <bgColor rgb="FFFF0000"/>
        </patternFill>
      </fill>
    </dxf>
    <dxf>
      <font>
        <b/>
        <i val="0"/>
      </font>
      <fill>
        <patternFill>
          <bgColor rgb="FF92D050"/>
        </patternFill>
      </fill>
    </dxf>
    <dxf>
      <font>
        <b/>
        <i val="0"/>
        <color theme="0"/>
      </font>
      <fill>
        <patternFill>
          <bgColor rgb="FFFF0000"/>
        </patternFill>
      </fill>
    </dxf>
    <dxf>
      <font>
        <b/>
        <i val="0"/>
      </font>
      <fill>
        <patternFill>
          <bgColor rgb="FF92D050"/>
        </patternFill>
      </fill>
    </dxf>
    <dxf>
      <font>
        <b/>
        <i val="0"/>
        <color theme="0"/>
      </font>
      <fill>
        <patternFill>
          <bgColor rgb="FFFF0000"/>
        </patternFill>
      </fill>
    </dxf>
    <dxf>
      <font>
        <b/>
        <i val="0"/>
      </font>
      <fill>
        <patternFill>
          <bgColor rgb="FF92D050"/>
        </patternFill>
      </fill>
    </dxf>
    <dxf>
      <font>
        <b/>
        <i val="0"/>
        <color theme="0"/>
      </font>
      <fill>
        <patternFill>
          <bgColor rgb="FFFF0000"/>
        </patternFill>
      </fill>
    </dxf>
    <dxf>
      <font>
        <b/>
        <i val="0"/>
      </font>
      <fill>
        <patternFill>
          <bgColor rgb="FF92D050"/>
        </patternFill>
      </fill>
    </dxf>
    <dxf>
      <font>
        <b/>
        <i val="0"/>
        <color theme="0"/>
      </font>
      <fill>
        <patternFill>
          <bgColor rgb="FFFF0000"/>
        </patternFill>
      </fill>
    </dxf>
    <dxf>
      <font>
        <b/>
        <i val="0"/>
      </font>
      <fill>
        <patternFill>
          <bgColor rgb="FF92D050"/>
        </patternFill>
      </fill>
    </dxf>
    <dxf>
      <font>
        <b/>
        <i val="0"/>
        <color theme="0"/>
      </font>
      <fill>
        <patternFill>
          <bgColor rgb="FFFF0000"/>
        </patternFill>
      </fill>
    </dxf>
    <dxf>
      <font>
        <strike val="0"/>
        <outline val="0"/>
        <shadow val="0"/>
        <u val="none"/>
        <vertAlign val="baseline"/>
        <sz val="11"/>
        <color theme="1"/>
        <name val="Arial"/>
        <scheme val="none"/>
      </font>
      <protection locked="0" hidden="0"/>
    </dxf>
    <dxf>
      <font>
        <strike val="0"/>
        <outline val="0"/>
        <shadow val="0"/>
        <u val="none"/>
        <vertAlign val="baseline"/>
        <sz val="11"/>
        <color theme="1"/>
        <name val="Arial"/>
        <scheme val="none"/>
      </font>
      <alignment horizontal="center" vertical="bottom" textRotation="0" indent="0" justifyLastLine="0" shrinkToFit="0" readingOrder="0"/>
      <protection locked="0" hidden="0"/>
    </dxf>
    <dxf>
      <font>
        <strike val="0"/>
        <outline val="0"/>
        <shadow val="0"/>
        <u val="none"/>
        <vertAlign val="baseline"/>
        <sz val="11"/>
        <color theme="1"/>
        <name val="Arial"/>
        <scheme val="none"/>
      </font>
      <alignment horizontal="center" vertical="bottom" textRotation="0" indent="0" justifyLastLine="0" shrinkToFit="0" readingOrder="0"/>
      <protection locked="0" hidden="0"/>
    </dxf>
    <dxf>
      <font>
        <strike val="0"/>
        <outline val="0"/>
        <shadow val="0"/>
        <u val="none"/>
        <vertAlign val="baseline"/>
        <sz val="11"/>
        <color theme="1"/>
        <name val="Arial"/>
        <scheme val="none"/>
      </font>
      <alignment horizontal="center" vertical="bottom" textRotation="0" indent="0" justifyLastLine="0" shrinkToFit="0" readingOrder="0"/>
      <protection locked="0" hidden="0"/>
    </dxf>
    <dxf>
      <font>
        <strike val="0"/>
        <outline val="0"/>
        <shadow val="0"/>
        <u val="none"/>
        <vertAlign val="baseline"/>
        <sz val="11"/>
        <color theme="1"/>
        <name val="Arial"/>
        <scheme val="none"/>
      </font>
      <protection locked="0" hidden="0"/>
    </dxf>
    <dxf>
      <font>
        <strike val="0"/>
        <outline val="0"/>
        <shadow val="0"/>
        <u val="none"/>
        <vertAlign val="baseline"/>
        <sz val="11"/>
        <color theme="1"/>
        <name val="Arial"/>
        <scheme val="none"/>
      </font>
      <protection locked="0" hidden="0"/>
    </dxf>
    <dxf>
      <font>
        <strike val="0"/>
        <outline val="0"/>
        <shadow val="0"/>
        <u val="none"/>
        <vertAlign val="baseline"/>
        <sz val="11"/>
        <color theme="1"/>
        <name val="Arial"/>
        <scheme val="none"/>
      </font>
      <protection locked="0" hidden="0"/>
    </dxf>
    <dxf>
      <font>
        <strike val="0"/>
        <outline val="0"/>
        <shadow val="0"/>
        <u val="none"/>
        <vertAlign val="baseline"/>
        <sz val="11"/>
        <color theme="1"/>
        <name val="Arial"/>
        <scheme val="none"/>
      </font>
      <protection locked="0" hidden="0"/>
    </dxf>
    <dxf>
      <font>
        <strike val="0"/>
        <outline val="0"/>
        <shadow val="0"/>
        <u val="none"/>
        <vertAlign val="baseline"/>
        <sz val="11"/>
        <color theme="1"/>
        <name val="Arial"/>
        <scheme val="none"/>
      </font>
      <protection locked="0" hidden="0"/>
    </dxf>
    <dxf>
      <font>
        <strike val="0"/>
        <outline val="0"/>
        <shadow val="0"/>
        <u val="none"/>
        <vertAlign val="baseline"/>
        <sz val="11"/>
        <color theme="1"/>
        <name val="Arial"/>
        <scheme val="none"/>
      </font>
      <numFmt numFmtId="0" formatCode="General"/>
      <protection locked="0" hidden="0"/>
    </dxf>
    <dxf>
      <font>
        <strike val="0"/>
        <outline val="0"/>
        <shadow val="0"/>
        <u val="none"/>
        <vertAlign val="baseline"/>
        <sz val="11"/>
        <color theme="1"/>
        <name val="Arial"/>
        <scheme val="none"/>
      </font>
      <numFmt numFmtId="19" formatCode="dd/mm/yyyy"/>
      <protection locked="0" hidden="0"/>
    </dxf>
    <dxf>
      <font>
        <strike val="0"/>
        <outline val="0"/>
        <shadow val="0"/>
        <u val="none"/>
        <vertAlign val="baseline"/>
        <sz val="11"/>
        <color theme="1"/>
        <name val="Arial"/>
        <scheme val="none"/>
      </font>
      <numFmt numFmtId="19" formatCode="dd/mm/yyyy"/>
      <protection locked="0" hidden="0"/>
    </dxf>
    <dxf>
      <font>
        <strike val="0"/>
        <outline val="0"/>
        <shadow val="0"/>
        <u val="none"/>
        <vertAlign val="baseline"/>
        <sz val="11"/>
        <color theme="1"/>
        <name val="Arial"/>
        <scheme val="none"/>
      </font>
      <protection locked="0" hidden="0"/>
    </dxf>
    <dxf>
      <border>
        <bottom style="thin">
          <color indexed="64"/>
        </bottom>
      </border>
    </dxf>
    <dxf>
      <font>
        <b/>
        <i val="0"/>
        <strike val="0"/>
        <condense val="0"/>
        <extend val="0"/>
        <outline val="0"/>
        <shadow val="0"/>
        <u val="none"/>
        <vertAlign val="baseline"/>
        <sz val="12"/>
        <color auto="1"/>
        <name val="Roboto"/>
        <scheme val="none"/>
      </font>
      <fill>
        <patternFill patternType="solid">
          <fgColor indexed="64"/>
          <bgColor theme="0"/>
        </patternFill>
      </fill>
      <alignment horizontal="center" vertical="center" textRotation="90" wrapText="1" indent="0" justifyLastLine="0" shrinkToFit="0" readingOrder="0"/>
      <border diagonalUp="0" diagonalDown="0" outline="0">
        <left style="thin">
          <color indexed="64"/>
        </left>
        <right style="thin">
          <color indexed="64"/>
        </right>
        <top/>
        <bottom/>
      </border>
      <protection locked="1" hidden="0"/>
    </dxf>
    <dxf>
      <font>
        <color theme="0"/>
      </font>
      <fill>
        <patternFill>
          <bgColor theme="0"/>
        </patternFill>
      </fill>
    </dxf>
    <dxf>
      <font>
        <color theme="0"/>
      </font>
      <fill>
        <patternFill>
          <bgColor rgb="FFFF0000"/>
        </patternFill>
      </fill>
    </dxf>
    <dxf>
      <fill>
        <patternFill>
          <bgColor rgb="FFFFC000"/>
        </patternFill>
      </fill>
    </dxf>
    <dxf>
      <font>
        <color theme="0"/>
      </font>
      <fill>
        <patternFill>
          <bgColor theme="0"/>
        </patternFill>
      </fill>
    </dxf>
    <dxf>
      <fill>
        <patternFill>
          <bgColor them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18" Type="http://schemas.openxmlformats.org/officeDocument/2006/relationships/customXml" Target="../customXml/item9.xml"/><Relationship Id="rId26" Type="http://schemas.openxmlformats.org/officeDocument/2006/relationships/customXml" Target="../customXml/item17.xml"/><Relationship Id="rId3" Type="http://schemas.openxmlformats.org/officeDocument/2006/relationships/worksheet" Target="worksheets/sheet3.xml"/><Relationship Id="rId21" Type="http://schemas.openxmlformats.org/officeDocument/2006/relationships/customXml" Target="../customXml/item12.xml"/><Relationship Id="rId34" Type="http://schemas.openxmlformats.org/officeDocument/2006/relationships/customXml" Target="../customXml/item25.xml"/><Relationship Id="rId7" Type="http://schemas.openxmlformats.org/officeDocument/2006/relationships/styles" Target="styles.xml"/><Relationship Id="rId12" Type="http://schemas.openxmlformats.org/officeDocument/2006/relationships/customXml" Target="../customXml/item3.xml"/><Relationship Id="rId17" Type="http://schemas.openxmlformats.org/officeDocument/2006/relationships/customXml" Target="../customXml/item8.xml"/><Relationship Id="rId25" Type="http://schemas.openxmlformats.org/officeDocument/2006/relationships/customXml" Target="../customXml/item16.xml"/><Relationship Id="rId33" Type="http://schemas.openxmlformats.org/officeDocument/2006/relationships/customXml" Target="../customXml/item24.xml"/><Relationship Id="rId2" Type="http://schemas.openxmlformats.org/officeDocument/2006/relationships/worksheet" Target="worksheets/sheet2.xml"/><Relationship Id="rId16" Type="http://schemas.openxmlformats.org/officeDocument/2006/relationships/customXml" Target="../customXml/item7.xml"/><Relationship Id="rId20" Type="http://schemas.openxmlformats.org/officeDocument/2006/relationships/customXml" Target="../customXml/item11.xml"/><Relationship Id="rId29" Type="http://schemas.openxmlformats.org/officeDocument/2006/relationships/customXml" Target="../customXml/item20.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24" Type="http://schemas.openxmlformats.org/officeDocument/2006/relationships/customXml" Target="../customXml/item15.xml"/><Relationship Id="rId32" Type="http://schemas.openxmlformats.org/officeDocument/2006/relationships/customXml" Target="../customXml/item23.xml"/><Relationship Id="rId5" Type="http://schemas.openxmlformats.org/officeDocument/2006/relationships/worksheet" Target="worksheets/sheet5.xml"/><Relationship Id="rId15" Type="http://schemas.openxmlformats.org/officeDocument/2006/relationships/customXml" Target="../customXml/item6.xml"/><Relationship Id="rId23" Type="http://schemas.openxmlformats.org/officeDocument/2006/relationships/customXml" Target="../customXml/item14.xml"/><Relationship Id="rId28" Type="http://schemas.openxmlformats.org/officeDocument/2006/relationships/customXml" Target="../customXml/item19.xml"/><Relationship Id="rId10" Type="http://schemas.openxmlformats.org/officeDocument/2006/relationships/customXml" Target="../customXml/item1.xml"/><Relationship Id="rId19" Type="http://schemas.openxmlformats.org/officeDocument/2006/relationships/customXml" Target="../customXml/item10.xml"/><Relationship Id="rId31" Type="http://schemas.openxmlformats.org/officeDocument/2006/relationships/customXml" Target="../customXml/item22.xml"/><Relationship Id="rId4" Type="http://schemas.openxmlformats.org/officeDocument/2006/relationships/worksheet" Target="worksheets/sheet4.xml"/><Relationship Id="rId9" Type="http://schemas.openxmlformats.org/officeDocument/2006/relationships/calcChain" Target="calcChain.xml"/><Relationship Id="rId14" Type="http://schemas.openxmlformats.org/officeDocument/2006/relationships/customXml" Target="../customXml/item5.xml"/><Relationship Id="rId22" Type="http://schemas.openxmlformats.org/officeDocument/2006/relationships/customXml" Target="../customXml/item13.xml"/><Relationship Id="rId27" Type="http://schemas.openxmlformats.org/officeDocument/2006/relationships/customXml" Target="../customXml/item18.xml"/><Relationship Id="rId30" Type="http://schemas.openxmlformats.org/officeDocument/2006/relationships/customXml" Target="../customXml/item21.xml"/><Relationship Id="rId35" Type="http://schemas.openxmlformats.org/officeDocument/2006/relationships/customXml" Target="../customXml/item2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181855</xdr:colOff>
      <xdr:row>0</xdr:row>
      <xdr:rowOff>35858</xdr:rowOff>
    </xdr:from>
    <xdr:to>
      <xdr:col>11</xdr:col>
      <xdr:colOff>1201239</xdr:colOff>
      <xdr:row>3</xdr:row>
      <xdr:rowOff>97743</xdr:rowOff>
    </xdr:to>
    <xdr:pic>
      <xdr:nvPicPr>
        <xdr:cNvPr id="6" name="irc_mi" descr="Bildergebnis für Deutsche Seglerverband">
          <a:extLst>
            <a:ext uri="{FF2B5EF4-FFF2-40B4-BE49-F238E27FC236}">
              <a16:creationId xmlns:a16="http://schemas.microsoft.com/office/drawing/2014/main" xmlns=""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51008" y="35858"/>
          <a:ext cx="1015574" cy="10273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220980</xdr:colOff>
      <xdr:row>0</xdr:row>
      <xdr:rowOff>91440</xdr:rowOff>
    </xdr:from>
    <xdr:ext cx="8862060" cy="33547325"/>
    <xdr:sp macro="" textlink="">
      <xdr:nvSpPr>
        <xdr:cNvPr id="2" name="Textfeld 1">
          <a:extLst>
            <a:ext uri="{FF2B5EF4-FFF2-40B4-BE49-F238E27FC236}">
              <a16:creationId xmlns:a16="http://schemas.microsoft.com/office/drawing/2014/main" xmlns="" id="{A27D0626-857C-4E33-A227-944200E5522F}"/>
            </a:ext>
          </a:extLst>
        </xdr:cNvPr>
        <xdr:cNvSpPr txBox="1"/>
      </xdr:nvSpPr>
      <xdr:spPr>
        <a:xfrm>
          <a:off x="220980" y="91440"/>
          <a:ext cx="8862060" cy="33547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de-DE" sz="1100" b="1" u="sng">
              <a:solidFill>
                <a:schemeClr val="tx1"/>
              </a:solidFill>
              <a:effectLst/>
              <a:latin typeface="+mn-lt"/>
              <a:ea typeface="+mn-ea"/>
              <a:cs typeface="+mn-cs"/>
            </a:rPr>
            <a:t>Informationspflichten</a:t>
          </a:r>
          <a:endParaRPr lang="de-DE" sz="1100">
            <a:solidFill>
              <a:schemeClr val="tx1"/>
            </a:solidFill>
            <a:effectLst/>
            <a:latin typeface="+mn-lt"/>
            <a:ea typeface="+mn-ea"/>
            <a:cs typeface="+mn-cs"/>
          </a:endParaRPr>
        </a:p>
        <a:p>
          <a:r>
            <a:rPr lang="de-DE" sz="1100" b="1">
              <a:solidFill>
                <a:schemeClr val="tx1"/>
              </a:solidFill>
              <a:effectLst/>
              <a:latin typeface="+mn-lt"/>
              <a:ea typeface="+mn-ea"/>
              <a:cs typeface="+mn-cs"/>
            </a:rPr>
            <a:t>nach Artikel 12, 13 und 14 EU-Datenschutz-Grundverordnung (DS-GVO)</a:t>
          </a:r>
          <a:endParaRPr lang="de-DE" sz="1100">
            <a:solidFill>
              <a:schemeClr val="tx1"/>
            </a:solidFill>
            <a:effectLst/>
            <a:latin typeface="+mn-lt"/>
            <a:ea typeface="+mn-ea"/>
            <a:cs typeface="+mn-cs"/>
          </a:endParaRP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Nach Artikel 12, 13 und 14 DS-GVO hat der Verantwortliche einer betroffenen Person, deren Daten er verarbeitet, die in den Artikeln genannten Informationen bereit zu stellen. Dieser Informationspflicht kommt dieses Merkblatt nach.</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 </a:t>
          </a:r>
        </a:p>
        <a:p>
          <a:r>
            <a:rPr lang="de-DE" sz="1100" b="1" u="sng">
              <a:solidFill>
                <a:schemeClr val="tx1"/>
              </a:solidFill>
              <a:effectLst/>
              <a:latin typeface="+mn-lt"/>
              <a:ea typeface="+mn-ea"/>
              <a:cs typeface="+mn-cs"/>
            </a:rPr>
            <a:t>1. Namen und Kontaktdaten des Verantwortlichen sowie gegebenenfalls seiner Vertreter: </a:t>
          </a:r>
          <a:endParaRPr lang="de-DE" sz="1100">
            <a:solidFill>
              <a:schemeClr val="tx1"/>
            </a:solidFill>
            <a:effectLst/>
            <a:latin typeface="+mn-lt"/>
            <a:ea typeface="+mn-ea"/>
            <a:cs typeface="+mn-cs"/>
          </a:endParaRP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Deutscher Segler-Verband e.V. (DSV), gesetzlich vertreten durch den Vorstand nach § 26 BGB, Frau Mona Küppers, Herren Clemens Fackeldey, Torsten Haverland, Andreas Löwe und Claus Otto Hansen; Gründgensstraße 18, 22309 Hamburg, Tel.: 040/632009-0, E-Mail: </a:t>
          </a:r>
          <a:r>
            <a:rPr lang="de-DE" sz="1100" u="sng">
              <a:solidFill>
                <a:schemeClr val="tx1"/>
              </a:solidFill>
              <a:effectLst/>
              <a:latin typeface="+mn-lt"/>
              <a:ea typeface="+mn-ea"/>
              <a:cs typeface="+mn-cs"/>
              <a:hlinkClick xmlns:r="http://schemas.openxmlformats.org/officeDocument/2006/relationships" r:id=""/>
            </a:rPr>
            <a:t>info@dsv.org</a:t>
          </a:r>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 </a:t>
          </a:r>
        </a:p>
        <a:p>
          <a:r>
            <a:rPr lang="de-DE" sz="1100" b="1" u="sng">
              <a:solidFill>
                <a:schemeClr val="tx1"/>
              </a:solidFill>
              <a:effectLst/>
              <a:latin typeface="+mn-lt"/>
              <a:ea typeface="+mn-ea"/>
              <a:cs typeface="+mn-cs"/>
            </a:rPr>
            <a:t>2. Kontaktdaten des Datenschutzbeauftragten:</a:t>
          </a:r>
          <a:endParaRPr lang="de-DE" sz="1100">
            <a:solidFill>
              <a:schemeClr val="tx1"/>
            </a:solidFill>
            <a:effectLst/>
            <a:latin typeface="+mn-lt"/>
            <a:ea typeface="+mn-ea"/>
            <a:cs typeface="+mn-cs"/>
          </a:endParaRP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Deutscher Segler-Verband e.V., Gründgensstraße 18, 22309 Hamburg, E-Mail: </a:t>
          </a:r>
          <a:r>
            <a:rPr lang="de-DE" sz="1100" u="sng">
              <a:solidFill>
                <a:schemeClr val="tx1"/>
              </a:solidFill>
              <a:effectLst/>
              <a:latin typeface="+mn-lt"/>
              <a:ea typeface="+mn-ea"/>
              <a:cs typeface="+mn-cs"/>
              <a:hlinkClick xmlns:r="http://schemas.openxmlformats.org/officeDocument/2006/relationships" r:id=""/>
            </a:rPr>
            <a:t>datenschutz@dsv.org</a:t>
          </a:r>
          <a:r>
            <a:rPr lang="de-DE" sz="1100">
              <a:solidFill>
                <a:schemeClr val="tx1"/>
              </a:solidFill>
              <a:effectLst/>
              <a:latin typeface="+mn-lt"/>
              <a:ea typeface="+mn-ea"/>
              <a:cs typeface="+mn-cs"/>
            </a:rPr>
            <a:t> </a:t>
          </a:r>
        </a:p>
        <a:p>
          <a:r>
            <a:rPr lang="de-DE" sz="1100" i="1">
              <a:solidFill>
                <a:schemeClr val="tx1"/>
              </a:solidFill>
              <a:effectLst/>
              <a:latin typeface="+mn-lt"/>
              <a:ea typeface="+mn-ea"/>
              <a:cs typeface="+mn-cs"/>
            </a:rPr>
            <a:t> </a:t>
          </a:r>
          <a:endParaRPr lang="de-DE" sz="1100">
            <a:solidFill>
              <a:schemeClr val="tx1"/>
            </a:solidFill>
            <a:effectLst/>
            <a:latin typeface="+mn-lt"/>
            <a:ea typeface="+mn-ea"/>
            <a:cs typeface="+mn-cs"/>
          </a:endParaRPr>
        </a:p>
        <a:p>
          <a:r>
            <a:rPr lang="de-DE" sz="1100" i="1">
              <a:solidFill>
                <a:schemeClr val="tx1"/>
              </a:solidFill>
              <a:effectLst/>
              <a:latin typeface="+mn-lt"/>
              <a:ea typeface="+mn-ea"/>
              <a:cs typeface="+mn-cs"/>
            </a:rPr>
            <a:t> </a:t>
          </a:r>
          <a:endParaRPr lang="de-DE" sz="1100">
            <a:solidFill>
              <a:schemeClr val="tx1"/>
            </a:solidFill>
            <a:effectLst/>
            <a:latin typeface="+mn-lt"/>
            <a:ea typeface="+mn-ea"/>
            <a:cs typeface="+mn-cs"/>
          </a:endParaRPr>
        </a:p>
        <a:p>
          <a:r>
            <a:rPr lang="de-DE" sz="1100" b="1" u="sng">
              <a:solidFill>
                <a:schemeClr val="tx1"/>
              </a:solidFill>
              <a:effectLst/>
              <a:latin typeface="+mn-lt"/>
              <a:ea typeface="+mn-ea"/>
              <a:cs typeface="+mn-cs"/>
            </a:rPr>
            <a:t>3. Zwecke für die personenbezogenen Daten verarbeitet (bzw. erhoben und genutzt) werden:</a:t>
          </a:r>
          <a:endParaRPr lang="de-DE" sz="1100">
            <a:solidFill>
              <a:schemeClr val="tx1"/>
            </a:solidFill>
            <a:effectLst/>
            <a:latin typeface="+mn-lt"/>
            <a:ea typeface="+mn-ea"/>
            <a:cs typeface="+mn-cs"/>
          </a:endParaRPr>
        </a:p>
        <a:p>
          <a:r>
            <a:rPr lang="de-DE" sz="1100">
              <a:solidFill>
                <a:schemeClr val="tx1"/>
              </a:solidFill>
              <a:effectLst/>
              <a:latin typeface="+mn-lt"/>
              <a:ea typeface="+mn-ea"/>
              <a:cs typeface="+mn-cs"/>
            </a:rPr>
            <a:t> </a:t>
          </a:r>
        </a:p>
        <a:p>
          <a:pPr lvl="0"/>
          <a:r>
            <a:rPr lang="de-DE" sz="1100">
              <a:solidFill>
                <a:schemeClr val="tx1"/>
              </a:solidFill>
              <a:effectLst/>
              <a:latin typeface="+mn-lt"/>
              <a:ea typeface="+mn-ea"/>
              <a:cs typeface="+mn-cs"/>
            </a:rPr>
            <a:t>Personenbezogenen Daten werden für die Durchführung des Mitgliedschaftsverhältnisses zum DSV verarbeitet (z .B. Einladung zu Versammlungen und Veranstaltungen, Beitragseinzug, Information der Mitglieder über Ordnungsänderungen, wichtige Neuerungen im und für den Segelsport, Beratung der Mitglieder zur Erfüllung des Mitgliedschaftsverhältnisses und des Satzungszweckes „Förderung des Segelsports“).</a:t>
          </a:r>
        </a:p>
        <a:p>
          <a:r>
            <a:rPr lang="de-DE" sz="1100">
              <a:solidFill>
                <a:schemeClr val="tx1"/>
              </a:solidFill>
              <a:effectLst/>
              <a:latin typeface="+mn-lt"/>
              <a:ea typeface="+mn-ea"/>
              <a:cs typeface="+mn-cs"/>
            </a:rPr>
            <a:t> </a:t>
          </a:r>
        </a:p>
        <a:p>
          <a:pPr lvl="0"/>
          <a:r>
            <a:rPr lang="de-DE" sz="1100">
              <a:solidFill>
                <a:schemeClr val="tx1"/>
              </a:solidFill>
              <a:effectLst/>
              <a:latin typeface="+mn-lt"/>
              <a:ea typeface="+mn-ea"/>
              <a:cs typeface="+mn-cs"/>
            </a:rPr>
            <a:t>Personenbezogene Daten werden zur Organisation des Sportbetriebes verarbeitet (z. B. Anmeldungen zu Regatten und Wettkämpfen, Auswertung und Archivierung von Regattaergebnissen, Lizenzierung, Aus- und Fortbildung von Trainern und Wettkampfoffiziellen).</a:t>
          </a:r>
        </a:p>
        <a:p>
          <a:r>
            <a:rPr lang="de-DE" sz="1100">
              <a:solidFill>
                <a:schemeClr val="tx1"/>
              </a:solidFill>
              <a:effectLst/>
              <a:latin typeface="+mn-lt"/>
              <a:ea typeface="+mn-ea"/>
              <a:cs typeface="+mn-cs"/>
            </a:rPr>
            <a:t> </a:t>
          </a:r>
        </a:p>
        <a:p>
          <a:pPr lvl="0"/>
          <a:r>
            <a:rPr lang="de-DE" sz="1100">
              <a:solidFill>
                <a:schemeClr val="tx1"/>
              </a:solidFill>
              <a:effectLst/>
              <a:latin typeface="+mn-lt"/>
              <a:ea typeface="+mn-ea"/>
              <a:cs typeface="+mn-cs"/>
            </a:rPr>
            <a:t>Personenbezogene Daten werden im Zusammenhang mit sportlichen Ereignissen einschließlich der Berichterstattung hierüber auf der Internetseite des DSV (</a:t>
          </a:r>
          <a:r>
            <a:rPr lang="de-DE" sz="1100" u="sng">
              <a:solidFill>
                <a:schemeClr val="tx1"/>
              </a:solidFill>
              <a:effectLst/>
              <a:latin typeface="+mn-lt"/>
              <a:ea typeface="+mn-ea"/>
              <a:cs typeface="+mn-cs"/>
              <a:hlinkClick xmlns:r="http://schemas.openxmlformats.org/officeDocument/2006/relationships" r:id=""/>
            </a:rPr>
            <a:t>www.dsv.org</a:t>
          </a:r>
          <a:r>
            <a:rPr lang="de-DE" sz="1100">
              <a:solidFill>
                <a:schemeClr val="tx1"/>
              </a:solidFill>
              <a:effectLst/>
              <a:latin typeface="+mn-lt"/>
              <a:ea typeface="+mn-ea"/>
              <a:cs typeface="+mn-cs"/>
            </a:rPr>
            <a:t>), in Auftritten des DSV in Sozialen Medien (Facebook, Twitter, Youtube, Instagram) veröffentlicht und an lokale, regionale und überregionale Printmedien übermittelt. </a:t>
          </a:r>
        </a:p>
        <a:p>
          <a:r>
            <a:rPr lang="de-DE" sz="1100">
              <a:solidFill>
                <a:schemeClr val="tx1"/>
              </a:solidFill>
              <a:effectLst/>
              <a:latin typeface="+mn-lt"/>
              <a:ea typeface="+mn-ea"/>
              <a:cs typeface="+mn-cs"/>
            </a:rPr>
            <a:t> </a:t>
          </a:r>
        </a:p>
        <a:p>
          <a:pPr lvl="0"/>
          <a:r>
            <a:rPr lang="de-DE" sz="1100">
              <a:solidFill>
                <a:schemeClr val="tx1"/>
              </a:solidFill>
              <a:effectLst/>
              <a:latin typeface="+mn-lt"/>
              <a:ea typeface="+mn-ea"/>
              <a:cs typeface="+mn-cs"/>
            </a:rPr>
            <a:t>Personenbezogene Daten werden im Zusammenhang mit der Versendung eines Newsletters mit Neuigkeiten aus und über den Segelsport an Interessierte verarbeitet.</a:t>
          </a:r>
        </a:p>
        <a:p>
          <a:r>
            <a:rPr lang="de-DE" sz="1100">
              <a:solidFill>
                <a:schemeClr val="tx1"/>
              </a:solidFill>
              <a:effectLst/>
              <a:latin typeface="+mn-lt"/>
              <a:ea typeface="+mn-ea"/>
              <a:cs typeface="+mn-cs"/>
            </a:rPr>
            <a:t> </a:t>
          </a:r>
        </a:p>
        <a:p>
          <a:pPr lvl="0"/>
          <a:r>
            <a:rPr lang="de-DE" sz="1100">
              <a:solidFill>
                <a:schemeClr val="tx1"/>
              </a:solidFill>
              <a:effectLst/>
              <a:latin typeface="+mn-lt"/>
              <a:ea typeface="+mn-ea"/>
              <a:cs typeface="+mn-cs"/>
            </a:rPr>
            <a:t>Personenbezogenen Daten werden zum Zwecke der Ausbildung im Segel- und Surfsport verarbeitet (z. B. Lizenzierung von Lehrern und Anerkennung von Ausbildungsstätten </a:t>
          </a:r>
        </a:p>
        <a:p>
          <a:r>
            <a:rPr lang="de-DE" sz="1100">
              <a:solidFill>
                <a:schemeClr val="tx1"/>
              </a:solidFill>
              <a:effectLst/>
              <a:latin typeface="+mn-lt"/>
              <a:ea typeface="+mn-ea"/>
              <a:cs typeface="+mn-cs"/>
            </a:rPr>
            <a:t> </a:t>
          </a:r>
        </a:p>
        <a:p>
          <a:pPr lvl="0"/>
          <a:r>
            <a:rPr lang="de-DE" sz="1100">
              <a:solidFill>
                <a:schemeClr val="tx1"/>
              </a:solidFill>
              <a:effectLst/>
              <a:latin typeface="+mn-lt"/>
              <a:ea typeface="+mn-ea"/>
              <a:cs typeface="+mn-cs"/>
            </a:rPr>
            <a:t>Personenbezogene Daten werden im Zusammenhang mit der Ausstellung von Messbriefen, verarbeitet.</a:t>
          </a:r>
        </a:p>
        <a:p>
          <a:r>
            <a:rPr lang="de-DE" sz="1100">
              <a:solidFill>
                <a:schemeClr val="tx1"/>
              </a:solidFill>
              <a:effectLst/>
              <a:latin typeface="+mn-lt"/>
              <a:ea typeface="+mn-ea"/>
              <a:cs typeface="+mn-cs"/>
            </a:rPr>
            <a:t> </a:t>
          </a:r>
        </a:p>
        <a:p>
          <a:pPr lvl="0"/>
          <a:r>
            <a:rPr lang="de-DE" sz="1100">
              <a:solidFill>
                <a:schemeClr val="tx1"/>
              </a:solidFill>
              <a:effectLst/>
              <a:latin typeface="+mn-lt"/>
              <a:ea typeface="+mn-ea"/>
              <a:cs typeface="+mn-cs"/>
            </a:rPr>
            <a:t>Personenbezogene Daten werden im Zusammenhang mit Kontaktaufnahmen (persönlich, telefonisch und schriftlich auch elektronisch wie E-Mail, Internetseiten, sozialen Medien etc.) verarbeitet.   </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 </a:t>
          </a:r>
        </a:p>
        <a:p>
          <a:r>
            <a:rPr lang="de-DE" sz="1100" b="1" u="sng">
              <a:solidFill>
                <a:schemeClr val="tx1"/>
              </a:solidFill>
              <a:effectLst/>
              <a:latin typeface="+mn-lt"/>
              <a:ea typeface="+mn-ea"/>
              <a:cs typeface="+mn-cs"/>
            </a:rPr>
            <a:t>4. Rechtsgrundlagen auf Grund derer die Verarbeitung erfolgt:</a:t>
          </a:r>
          <a:endParaRPr lang="de-DE" sz="1100">
            <a:solidFill>
              <a:schemeClr val="tx1"/>
            </a:solidFill>
            <a:effectLst/>
            <a:latin typeface="+mn-lt"/>
            <a:ea typeface="+mn-ea"/>
            <a:cs typeface="+mn-cs"/>
          </a:endParaRP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Die Verarbeitung der personenbezogenen Daten gemäß Ziffer 3 a. und b. erfolgt in der Regel aufgrund der Erforderlichkeit zur Erfüllung eines Vertrages gemäß Artikel 6 Abs. 1 lit. b) DS-GVO. Bei den Vertragsverhältnissen handelt es sich in erster Linie um das Mitgliedschaftsverhältnis im DSV und um die Teilnahme am Segelsportbetrieb. </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Die Verarbeitung personenbezogener Daten gemäß Ziffer 3 e. und f. erfolgt ebenfalls gemäß Artikel 6 Abs. 1 lit. b) DS-GVO gemäß aufgrund eines Antrages des Betroffenen auf Ausstellung der jeweiligen Dokumente.</a:t>
          </a:r>
        </a:p>
        <a:p>
          <a:r>
            <a:rPr lang="de-DE" sz="1100" i="1">
              <a:solidFill>
                <a:schemeClr val="tx1"/>
              </a:solidFill>
              <a:effectLst/>
              <a:latin typeface="+mn-lt"/>
              <a:ea typeface="+mn-ea"/>
              <a:cs typeface="+mn-cs"/>
            </a:rPr>
            <a:t> </a:t>
          </a:r>
          <a:endParaRPr lang="de-DE" sz="1100">
            <a:solidFill>
              <a:schemeClr val="tx1"/>
            </a:solidFill>
            <a:effectLst/>
            <a:latin typeface="+mn-lt"/>
            <a:ea typeface="+mn-ea"/>
            <a:cs typeface="+mn-cs"/>
          </a:endParaRPr>
        </a:p>
        <a:p>
          <a:r>
            <a:rPr lang="de-DE" sz="1100">
              <a:solidFill>
                <a:schemeClr val="tx1"/>
              </a:solidFill>
              <a:effectLst/>
              <a:latin typeface="+mn-lt"/>
              <a:ea typeface="+mn-ea"/>
              <a:cs typeface="+mn-cs"/>
            </a:rPr>
            <a:t>Werden personenbezogene Daten erhoben, ohne dass die Verarbeitung zur Erfüllung eines Vertrages erforderlich ist, erfolgt die Verarbeitung aufgrund einer Einwilligung nach Artikel 6 Abs. 1 lit. a) i.V.m. Artikel 7 DS-GVO, hierunter fallen die Verarbeitungen unter Ziffer 3 d und ggf. 3 c. </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Die Veröffentlichung personenbezogener Daten im Internet oder in lokalen, regionalen oder überregionalen Printmedien gemäß Ziffer 3 c. erfolgt zur Wahrung berechtigter Interessen des DSV (vgl. Artikel 6 Abs. 1 lit. f) DS-GVO). Das berechtigte Interesse des DSV besteht in der Information der Öffentlichkeit durch Berichtserstattung über die Aktivitäten im Segelsport und des Verbandes und somit in der Erfüllung des Verbandszweckes „Förderung des Segelsports“. In diesem Rahmen werden personenbezogene Daten einschließlich von Bildern der Teilnehmer zum Beispiel im Rahmen der Berichterstattung über sportliche Ereignisse im Segelsport veröffentlicht. </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Die Verarbeitung der personenbezogenen Daten nach Ziffer 3 g. erfolgt sowohl aufgrund der Erforderlichkeit zur Erfüllung eines Vertrages oder zur Vertragsanbahnung gemäß Artikel 6 Abs. 1 lit. b) DS-GVO, als auch im Rahmen der Interessensabwägung gemäß Artikel 6 Abs. 1 lit. f) DS-GVO, als auch aufgrund einer Einwilligung gemäß Artikel 6 Abs. 1 lit. a) DS-GVO.</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Zudem werden personenbezogene Daten ggf. aufgrund von rechtlichen Verpflichtungen gemäß Artikel 6 Abs. 1 lit. c) DS-GVO (z. B. Steuergesetze) oder ggf. im öffentlichen Interesse gemäß Art. 6 Abs. 1 lit e) DS-GVO verarbeitet.  </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 </a:t>
          </a:r>
        </a:p>
        <a:p>
          <a:r>
            <a:rPr lang="de-DE" sz="1100" b="1" u="sng">
              <a:solidFill>
                <a:schemeClr val="tx1"/>
              </a:solidFill>
              <a:effectLst/>
              <a:latin typeface="+mn-lt"/>
              <a:ea typeface="+mn-ea"/>
              <a:cs typeface="+mn-cs"/>
            </a:rPr>
            <a:t>5. Die Empfänger oder Kategorien von Empfängern der personenbezogenen Daten:</a:t>
          </a:r>
          <a:endParaRPr lang="de-DE" sz="1100">
            <a:solidFill>
              <a:schemeClr val="tx1"/>
            </a:solidFill>
            <a:effectLst/>
            <a:latin typeface="+mn-lt"/>
            <a:ea typeface="+mn-ea"/>
            <a:cs typeface="+mn-cs"/>
          </a:endParaRP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Innerhalb des DSV erhalten diejenigen Stellen Zugriff auf die personenbezogenen Daten, die diese zur Erfüllung der vertraglichen und gesetzlichen Pflichten brauchen. Auch zu diesen Zwecken eingesetzte Dienstleister und Erfüllungsgehilfen können Zugriff auf die Daten erhalten, sofern diese unsere datenschutzrechtlichen Weisungen wahren. Zu diesen zählt zum Beispiel unser Versanddienstleister Postage only Ricoh Deutschland, Vahrenwalder Str. 315, 30179 Hannover, der Adressdaten erhält.</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Darüber hinaus können personenbezogene Daten an folgende Stellen weitergegeben werden:</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Personenbezogene Daten nach Ziffer 3 a. werden an Landesseglerverbände, Landessportbünde (LSB) und ggf. den Deutschen Olympischen Sportbund (DOSB) weitergegeben, sofern dies zur Erfüllung der Mitgliedschaftsrechte und -pflichten erforderlich ist. Das betrifft Adressdaten der Mitglieder und ggf. deren Funktionsträger. Zu Abrechnungszwecken erhält erforderlichenfalls die DSV Segel-Service GmbH, Gründgensstraße 18, 22309 Hamburg, die Adress- und Bankdaten. </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Personenbezogene Daten nach Ziffer 3 b. wie die der Mitglieder und Segelnden, die am Wettkampfbetrieb im Segelsport (inklusive der Wettfahrtoffiziellen) teilnehmen, werden zur Organisation des Wettkampfbetriebes, zum Nachweis von Teilnahmeberechtigungen, zur Erstellung von Ranglisten sowie zum Nachweis der Inhaberschaft oder zum Erwerb einer Lizenz, an Vereine, die Regatten ausrichten, an Klassenvereinigungen, an Lehrgangsausrichter sowie erforderlichenfalls an den Weltseglerverband World Sailing, den Europäischen Seglerverband EUROSAF und Landesseglerverbände sowie den DOSB weitergegeben. Dies betrifft im Gesamten die Datenkategorien Name, Vorname, Adress- und Kontaktdaten, Vereinszugehörigkeit sowie für sportliche Wettkämpfe mit Altersbeschränkung auch den Geburtsjahrgang. </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Darüber hinaus werden personenbezogene Daten nach Ziffer 3 b. an Partnerorganisationen des DSV im Bereich des Leistungssports (z. B. Deutsche Sportjugend, Deutsche Sporthilfe, Bundeswehr, NADA) weitergegeben, sofern dies zur Erbringung zusätzlicher Leistungen auf Antrag erforderlich ist.</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Personenbezogene Daten nach Ziffer 3 d. werden zur Versendung des Newsletters an Newsletter2Go GmbH, Köpenicker Straße 126, 10179 weitergegeben bzw. auf den entsprechenden Servern gespeichert. Das betrifft in jedem Fall E-Mail-Adresse und Protokollierung der Anmeldung mit Datum, Uhrzeit und IP-Adresse. Zudem werden dort die freiwillig angegeben Datenkategorien Name, Vorname und Verein gespeichert.  </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Personenbezogene Daten nach Ziffer 3 f. werden an </a:t>
          </a:r>
          <a:r>
            <a:rPr lang="de-DE" sz="1100" b="1">
              <a:solidFill>
                <a:schemeClr val="tx1"/>
              </a:solidFill>
              <a:effectLst/>
              <a:latin typeface="+mn-lt"/>
              <a:ea typeface="+mn-ea"/>
              <a:cs typeface="+mn-cs"/>
            </a:rPr>
            <a:t>Seahorse Rating Ltd, Seahorse Building, Bath Road, Lymington, Hampshire, SO41 3SE, England, Company Registration Number 2041269, zur Berechnung der IRC-Messbriefe sowie an Offfshore Racing Congress, c/o Vivian Rodriguez, Casella Postale 21, 07026 Porto Rotondo (OT), Italien zur Berechnung der ORC-Messbriefe weitergeleitet. Darüber hinaus werden diese Daten an </a:t>
          </a:r>
          <a:r>
            <a:rPr lang="de-DE" sz="1100">
              <a:solidFill>
                <a:schemeClr val="tx1"/>
              </a:solidFill>
              <a:effectLst/>
              <a:latin typeface="+mn-lt"/>
              <a:ea typeface="+mn-ea"/>
              <a:cs typeface="+mn-cs"/>
            </a:rPr>
            <a:t>Klassenvereinigungen zur Organisation des Sport- und Wettkampfbetriebes und zu Abrechnungszwecken an die DSV Segel-Service GmbH weitergeleitet. Das betrifft Namen, Vornamen und Bankdaten.</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Personenbezogene Daten werden an Dritte weitergegeben, sofern dies zur Organisation/Durchführung der Veranstaltungen erforderlich ist.  </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Darüber hinaus findet eine Weitergabe der Daten nur dann statt, wenn eine gesetzliche Verpflichtung oder ein öffentliches Interesse dazu besteht. Eine Datenübermittlung in ein Drittland außerhalb der EU bzw. EWR findet nur dann statt, sofern eine Einwilligung oder ein Antrag der betroffenen Person vorliegt z. B. bei Meldungen zu internationalen Wettkämpfen.</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 </a:t>
          </a:r>
        </a:p>
        <a:p>
          <a:r>
            <a:rPr lang="de-DE" sz="1100" b="1" u="sng">
              <a:solidFill>
                <a:schemeClr val="tx1"/>
              </a:solidFill>
              <a:effectLst/>
              <a:latin typeface="+mn-lt"/>
              <a:ea typeface="+mn-ea"/>
              <a:cs typeface="+mn-cs"/>
            </a:rPr>
            <a:t>6. Die Dauer, für die die personenbezogenen Daten gespeichert werden:</a:t>
          </a:r>
          <a:endParaRPr lang="de-DE" sz="1100">
            <a:solidFill>
              <a:schemeClr val="tx1"/>
            </a:solidFill>
            <a:effectLst/>
            <a:latin typeface="+mn-lt"/>
            <a:ea typeface="+mn-ea"/>
            <a:cs typeface="+mn-cs"/>
          </a:endParaRPr>
        </a:p>
        <a:p>
          <a:r>
            <a:rPr lang="de-DE" sz="1100" i="1">
              <a:solidFill>
                <a:schemeClr val="tx1"/>
              </a:solidFill>
              <a:effectLst/>
              <a:latin typeface="+mn-lt"/>
              <a:ea typeface="+mn-ea"/>
              <a:cs typeface="+mn-cs"/>
            </a:rPr>
            <a:t> </a:t>
          </a:r>
          <a:endParaRPr lang="de-DE" sz="1100">
            <a:solidFill>
              <a:schemeClr val="tx1"/>
            </a:solidFill>
            <a:effectLst/>
            <a:latin typeface="+mn-lt"/>
            <a:ea typeface="+mn-ea"/>
            <a:cs typeface="+mn-cs"/>
          </a:endParaRPr>
        </a:p>
        <a:p>
          <a:r>
            <a:rPr lang="de-DE" sz="1100">
              <a:solidFill>
                <a:schemeClr val="tx1"/>
              </a:solidFill>
              <a:effectLst/>
              <a:latin typeface="+mn-lt"/>
              <a:ea typeface="+mn-ea"/>
              <a:cs typeface="+mn-cs"/>
            </a:rPr>
            <a:t>Die personenbezogenen Daten gemäß Ziffer 3 a. werden für die Dauer der Mitgliedschaft gespeichert. Mit Beendigung der Mitgliedschaft werden die Datenkategorien gemäß den gesetzlichen Aufbewahrungsfristen vorgehalten und dann gelöscht. In der Zeit zwischen Beendigung der Mitgliedschaft und der Löschung wird die Verarbeitung dieser Daten eingeschränkt.</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Die personenbezogenen Daten gemäß Ziffer 3 d. werden mit Abmeldung des Newsletters gelöscht.</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Die personenbezogenen Daten gemäß Ziffer 3 f. werden mit Antrag auf Löschung oder bei Eigentümerwechsel gelöscht, sofern nicht gesetzliche Aufbewahrungsfristen dagegenstehen.</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Bestimmte Datenkategorien werden zum Zweck der Verbandschronik im Verbandsarchiv gespeichert. Hierbei handelt es sich in der Regel um die Kategorien Vorname, Nachname, Vereinszugehörigkeit, Zugehörigkeit zu einer Mannschaft, besondere sportliche Erfolge oder Ereignisse, an denen die betroffene Person mitgewirkt hat. Zudem werden die Stammdaten der Mitglieder der Verbandsorgane und -gremien (Funktionsträger) entsprechend ihrer Amtszeiten archiviert. In beiden Fällen können auch Bilderzeugnisse hinterlegt sein. Der Speicherung liegt ein berechtigtes Interesse des DSV an der zeitgeschichtlichen Dokumentation von segelsportlichen Ereignissen und Erfolgen und der jeweiligen Zusammensetzung der Mannschaften sowie der Verbandshistorie zugrunde.</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Alle anderen personenbezogenen Daten werden gelöscht, wenn die Zweckbindung entfallen ist, sofern nicht andere gesetzliche Aufbewahrungsfristen dagegenstehen.</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 </a:t>
          </a:r>
        </a:p>
        <a:p>
          <a:r>
            <a:rPr lang="de-DE" sz="1100" b="1" u="sng">
              <a:solidFill>
                <a:schemeClr val="tx1"/>
              </a:solidFill>
              <a:effectLst/>
              <a:latin typeface="+mn-lt"/>
              <a:ea typeface="+mn-ea"/>
              <a:cs typeface="+mn-cs"/>
            </a:rPr>
            <a:t>7. Der betroffenen Person stehen unter den in den Artikeln jeweils genannten Voraussetzungen die nachfolgenden Rechte zu:</a:t>
          </a:r>
          <a:endParaRPr lang="de-DE" sz="1100">
            <a:solidFill>
              <a:schemeClr val="tx1"/>
            </a:solidFill>
            <a:effectLst/>
            <a:latin typeface="+mn-lt"/>
            <a:ea typeface="+mn-ea"/>
            <a:cs typeface="+mn-cs"/>
          </a:endParaRPr>
        </a:p>
        <a:p>
          <a:r>
            <a:rPr lang="de-DE" sz="1100" u="none" strike="noStrike">
              <a:solidFill>
                <a:schemeClr val="tx1"/>
              </a:solidFill>
              <a:effectLst/>
              <a:latin typeface="+mn-lt"/>
              <a:ea typeface="+mn-ea"/>
              <a:cs typeface="+mn-cs"/>
            </a:rPr>
            <a:t> </a:t>
          </a:r>
          <a:endParaRPr lang="de-DE" sz="1100">
            <a:solidFill>
              <a:schemeClr val="tx1"/>
            </a:solidFill>
            <a:effectLst/>
            <a:latin typeface="+mn-lt"/>
            <a:ea typeface="+mn-ea"/>
            <a:cs typeface="+mn-cs"/>
          </a:endParaRPr>
        </a:p>
        <a:p>
          <a:pPr lvl="0"/>
          <a:r>
            <a:rPr lang="de-DE" sz="1100">
              <a:solidFill>
                <a:schemeClr val="tx1"/>
              </a:solidFill>
              <a:effectLst/>
              <a:latin typeface="+mn-lt"/>
              <a:ea typeface="+mn-ea"/>
              <a:cs typeface="+mn-cs"/>
            </a:rPr>
            <a:t>das Recht auf Auskunft über die bei der verantwortlichen Stelle gespeicherten personenbezogenen Daten nach Artikel 15 DS-GVO,</a:t>
          </a:r>
        </a:p>
        <a:p>
          <a:pPr lvl="0"/>
          <a:r>
            <a:rPr lang="de-DE" sz="1100">
              <a:solidFill>
                <a:schemeClr val="tx1"/>
              </a:solidFill>
              <a:effectLst/>
              <a:latin typeface="+mn-lt"/>
              <a:ea typeface="+mn-ea"/>
              <a:cs typeface="+mn-cs"/>
            </a:rPr>
            <a:t>das Recht auf Berichtigung der personenbezogenen Daten nach Artikel 16 DS-GVO,</a:t>
          </a:r>
        </a:p>
        <a:p>
          <a:pPr lvl="0"/>
          <a:r>
            <a:rPr lang="de-DE" sz="1100">
              <a:solidFill>
                <a:schemeClr val="tx1"/>
              </a:solidFill>
              <a:effectLst/>
              <a:latin typeface="+mn-lt"/>
              <a:ea typeface="+mn-ea"/>
              <a:cs typeface="+mn-cs"/>
            </a:rPr>
            <a:t>das Recht auf Löschung der personenbezogenen Daten nach Artikel 17 DS-GVO,</a:t>
          </a:r>
        </a:p>
        <a:p>
          <a:pPr lvl="0"/>
          <a:r>
            <a:rPr lang="de-DE" sz="1100">
              <a:solidFill>
                <a:schemeClr val="tx1"/>
              </a:solidFill>
              <a:effectLst/>
              <a:latin typeface="+mn-lt"/>
              <a:ea typeface="+mn-ea"/>
              <a:cs typeface="+mn-cs"/>
            </a:rPr>
            <a:t>das Recht auf Einschränkung der Verarbeitung der personenbezogenen Daten nach Artikel 18 DS-GVO,</a:t>
          </a:r>
        </a:p>
        <a:p>
          <a:pPr lvl="0"/>
          <a:r>
            <a:rPr lang="de-DE" sz="1100">
              <a:solidFill>
                <a:schemeClr val="tx1"/>
              </a:solidFill>
              <a:effectLst/>
              <a:latin typeface="+mn-lt"/>
              <a:ea typeface="+mn-ea"/>
              <a:cs typeface="+mn-cs"/>
            </a:rPr>
            <a:t>das Recht auf Übertragung der personenbezogenen Daten (Datenübertragbarkeit) nach Artikel 20 DS-GVO,</a:t>
          </a:r>
        </a:p>
        <a:p>
          <a:pPr lvl="0"/>
          <a:r>
            <a:rPr lang="de-DE" sz="1100">
              <a:solidFill>
                <a:schemeClr val="tx1"/>
              </a:solidFill>
              <a:effectLst/>
              <a:latin typeface="+mn-lt"/>
              <a:ea typeface="+mn-ea"/>
              <a:cs typeface="+mn-cs"/>
            </a:rPr>
            <a:t>das Recht der Verarbeitung der personenbezogenen Daten mit Wirkung für die Zukunft zu widersprechen (Widerspruchsrecht) nach Artikel 21 DS-GVO, </a:t>
          </a:r>
        </a:p>
        <a:p>
          <a:pPr lvl="0"/>
          <a:r>
            <a:rPr lang="de-DE" sz="1100">
              <a:solidFill>
                <a:schemeClr val="tx1"/>
              </a:solidFill>
              <a:effectLst/>
              <a:latin typeface="+mn-lt"/>
              <a:ea typeface="+mn-ea"/>
              <a:cs typeface="+mn-cs"/>
            </a:rPr>
            <a:t>das Recht, eine erteilte Einwilligung jederzeit widerrufen zu können, ohne dass die Rechtmäßigkeit der aufgrund der Einwilligung bis zum Widerruf erfolgten Verarbeitung hierdurch berührt wird.</a:t>
          </a:r>
        </a:p>
        <a:p>
          <a:pPr lvl="0"/>
          <a:r>
            <a:rPr lang="de-DE" sz="1100">
              <a:solidFill>
                <a:schemeClr val="tx1"/>
              </a:solidFill>
              <a:effectLst/>
              <a:latin typeface="+mn-lt"/>
              <a:ea typeface="+mn-ea"/>
              <a:cs typeface="+mn-cs"/>
            </a:rPr>
            <a:t>das Recht auf Beschwerde bei einer Aufsichtsbehörde nach Artikel 77 DS-GVO, die zuständige Behörde ist: Berliner Beauftragte für Datenschutz und Informationsfreiheit, Friedrichstraße 219, 10969 Berlin</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 </a:t>
          </a:r>
        </a:p>
        <a:p>
          <a:r>
            <a:rPr lang="de-DE" sz="1100" b="1" u="sng">
              <a:solidFill>
                <a:schemeClr val="tx1"/>
              </a:solidFill>
              <a:effectLst/>
              <a:latin typeface="+mn-lt"/>
              <a:ea typeface="+mn-ea"/>
              <a:cs typeface="+mn-cs"/>
            </a:rPr>
            <a:t>8. Die Quelle, aus der die personenbezogenen Daten stammen:</a:t>
          </a:r>
          <a:endParaRPr lang="de-DE" sz="1100">
            <a:solidFill>
              <a:schemeClr val="tx1"/>
            </a:solidFill>
            <a:effectLst/>
            <a:latin typeface="+mn-lt"/>
            <a:ea typeface="+mn-ea"/>
            <a:cs typeface="+mn-cs"/>
          </a:endParaRP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Die personenbezogenen Daten werden grundsätzlich im Rahmen </a:t>
          </a:r>
        </a:p>
        <a:p>
          <a:pPr lvl="0"/>
          <a:r>
            <a:rPr lang="de-DE" sz="1100">
              <a:solidFill>
                <a:schemeClr val="tx1"/>
              </a:solidFill>
              <a:effectLst/>
              <a:latin typeface="+mn-lt"/>
              <a:ea typeface="+mn-ea"/>
              <a:cs typeface="+mn-cs"/>
            </a:rPr>
            <a:t>des Erwerbs der Mitgliedschaft,</a:t>
          </a:r>
        </a:p>
        <a:p>
          <a:pPr lvl="0"/>
          <a:r>
            <a:rPr lang="de-DE" sz="1100">
              <a:solidFill>
                <a:schemeClr val="tx1"/>
              </a:solidFill>
              <a:effectLst/>
              <a:latin typeface="+mn-lt"/>
              <a:ea typeface="+mn-ea"/>
              <a:cs typeface="+mn-cs"/>
            </a:rPr>
            <a:t>der Teilnahme am Segelsportbetrieb, </a:t>
          </a:r>
        </a:p>
        <a:p>
          <a:pPr lvl="0"/>
          <a:r>
            <a:rPr lang="de-DE" sz="1100">
              <a:solidFill>
                <a:schemeClr val="tx1"/>
              </a:solidFill>
              <a:effectLst/>
              <a:latin typeface="+mn-lt"/>
              <a:ea typeface="+mn-ea"/>
              <a:cs typeface="+mn-cs"/>
            </a:rPr>
            <a:t>der Beantragung von Leistungen des DSV, </a:t>
          </a:r>
        </a:p>
        <a:p>
          <a:pPr lvl="0"/>
          <a:r>
            <a:rPr lang="de-DE" sz="1100">
              <a:solidFill>
                <a:schemeClr val="tx1"/>
              </a:solidFill>
              <a:effectLst/>
              <a:latin typeface="+mn-lt"/>
              <a:ea typeface="+mn-ea"/>
              <a:cs typeface="+mn-cs"/>
            </a:rPr>
            <a:t>der Beantragung von Bootspapieren, Befähigungsnachweisen und Lizenzen,</a:t>
          </a:r>
        </a:p>
        <a:p>
          <a:r>
            <a:rPr lang="de-DE" sz="1100">
              <a:solidFill>
                <a:schemeClr val="tx1"/>
              </a:solidFill>
              <a:effectLst/>
              <a:latin typeface="+mn-lt"/>
              <a:ea typeface="+mn-ea"/>
              <a:cs typeface="+mn-cs"/>
            </a:rPr>
            <a:t> </a:t>
          </a:r>
        </a:p>
        <a:p>
          <a:pPr lvl="0"/>
          <a:r>
            <a:rPr lang="de-DE" sz="1100">
              <a:solidFill>
                <a:schemeClr val="tx1"/>
              </a:solidFill>
              <a:effectLst/>
              <a:latin typeface="+mn-lt"/>
              <a:ea typeface="+mn-ea"/>
              <a:cs typeface="+mn-cs"/>
            </a:rPr>
            <a:t>der Kontaktaufnahme mit dem DSV</a:t>
          </a:r>
        </a:p>
        <a:p>
          <a:pPr lvl="0"/>
          <a:r>
            <a:rPr lang="de-DE" sz="1100">
              <a:solidFill>
                <a:schemeClr val="tx1"/>
              </a:solidFill>
              <a:effectLst/>
              <a:latin typeface="+mn-lt"/>
              <a:ea typeface="+mn-ea"/>
              <a:cs typeface="+mn-cs"/>
            </a:rPr>
            <a:t>der Annahme eines Ehrenamtes im DSV</a:t>
          </a:r>
        </a:p>
        <a:p>
          <a:r>
            <a:rPr lang="de-DE" sz="1100">
              <a:solidFill>
                <a:schemeClr val="tx1"/>
              </a:solidFill>
              <a:effectLst/>
              <a:latin typeface="+mn-lt"/>
              <a:ea typeface="+mn-ea"/>
              <a:cs typeface="+mn-cs"/>
            </a:rPr>
            <a:t>erhoben. </a:t>
          </a:r>
        </a:p>
        <a:p>
          <a:r>
            <a:rPr lang="de-DE" sz="1100" b="1" u="none" strike="noStrike">
              <a:solidFill>
                <a:schemeClr val="tx1"/>
              </a:solidFill>
              <a:effectLst/>
              <a:latin typeface="+mn-lt"/>
              <a:ea typeface="+mn-ea"/>
              <a:cs typeface="+mn-cs"/>
            </a:rPr>
            <a:t> </a:t>
          </a:r>
          <a:endParaRPr lang="de-DE" sz="1100">
            <a:solidFill>
              <a:schemeClr val="tx1"/>
            </a:solidFill>
            <a:effectLst/>
            <a:latin typeface="+mn-lt"/>
            <a:ea typeface="+mn-ea"/>
            <a:cs typeface="+mn-cs"/>
          </a:endParaRPr>
        </a:p>
        <a:p>
          <a:r>
            <a:rPr lang="de-DE" sz="1100" b="1" u="none" strike="noStrike">
              <a:solidFill>
                <a:schemeClr val="tx1"/>
              </a:solidFill>
              <a:effectLst/>
              <a:latin typeface="+mn-lt"/>
              <a:ea typeface="+mn-ea"/>
              <a:cs typeface="+mn-cs"/>
            </a:rPr>
            <a:t> </a:t>
          </a:r>
          <a:endParaRPr lang="de-DE" sz="1100">
            <a:solidFill>
              <a:schemeClr val="tx1"/>
            </a:solidFill>
            <a:effectLst/>
            <a:latin typeface="+mn-lt"/>
            <a:ea typeface="+mn-ea"/>
            <a:cs typeface="+mn-cs"/>
          </a:endParaRPr>
        </a:p>
        <a:p>
          <a:r>
            <a:rPr lang="de-DE" sz="1100" b="1" u="sng">
              <a:solidFill>
                <a:schemeClr val="tx1"/>
              </a:solidFill>
              <a:effectLst/>
              <a:latin typeface="+mn-lt"/>
              <a:ea typeface="+mn-ea"/>
              <a:cs typeface="+mn-cs"/>
            </a:rPr>
            <a:t>9. Pflicht zur Bereitstellung von personenbezogenen Daten und Folgen bei Nichtbereitstellung oder Löschungsverlangen:</a:t>
          </a:r>
          <a:endParaRPr lang="de-DE" sz="1100">
            <a:solidFill>
              <a:schemeClr val="tx1"/>
            </a:solidFill>
            <a:effectLst/>
            <a:latin typeface="+mn-lt"/>
            <a:ea typeface="+mn-ea"/>
            <a:cs typeface="+mn-cs"/>
          </a:endParaRP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Im Rahmen einer Geschäftsbeziehung (z. B. Mitgliedschaft, Antrag oder Vertrag) müssen diejenigen personenbezogenen Daten bereitgestellt werden, die zur Durchführung dieser Geschäftsbeziehung und zur Erfüllung der damit verbundenen vertraglichen Pflichten erforderlich sind oder zu deren Erhebung der DSV gesetzlich verpflichtet ist. Ohne die Angabe der entsprechenden Daten (z. B. im Antragsformular für eine Mitgliedschaft, Sport- oder Lehrveranstaltung, die Ausstellung von Bootspapieren oder Befähigungsnachweisen) oder bei einem Widerruf der Einwilligung zur Verarbeitung dieser Daten kann der DSV die beantragte Leistung nicht erbringen bzw. muss die angestrebte Geschäftsbeziehung ggf. verwehren.  </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Ende der Informationspflicht</a:t>
          </a:r>
        </a:p>
        <a:p>
          <a:r>
            <a:rPr lang="de-DE" sz="1100">
              <a:solidFill>
                <a:schemeClr val="tx1"/>
              </a:solidFill>
              <a:effectLst/>
              <a:latin typeface="+mn-lt"/>
              <a:ea typeface="+mn-ea"/>
              <a:cs typeface="+mn-cs"/>
            </a:rPr>
            <a:t>Stand: Mai 2018</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 </a:t>
          </a:r>
        </a:p>
        <a:p>
          <a:r>
            <a:rPr lang="de-DE" sz="1100">
              <a:solidFill>
                <a:schemeClr val="tx1"/>
              </a:solidFill>
              <a:effectLst/>
              <a:latin typeface="+mn-lt"/>
              <a:ea typeface="+mn-ea"/>
              <a:cs typeface="+mn-cs"/>
            </a:rPr>
            <a:t> </a:t>
          </a:r>
        </a:p>
        <a:p>
          <a:endParaRPr lang="de-DE" sz="1100"/>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10</xdr:col>
      <xdr:colOff>106908</xdr:colOff>
      <xdr:row>0</xdr:row>
      <xdr:rowOff>120289</xdr:rowOff>
    </xdr:from>
    <xdr:to>
      <xdr:col>11</xdr:col>
      <xdr:colOff>352152</xdr:colOff>
      <xdr:row>4</xdr:row>
      <xdr:rowOff>105047</xdr:rowOff>
    </xdr:to>
    <xdr:pic>
      <xdr:nvPicPr>
        <xdr:cNvPr id="4" name="irc_mi" descr="Bildergebnis für Deutsche Seglerverband">
          <a:extLst>
            <a:ext uri="{FF2B5EF4-FFF2-40B4-BE49-F238E27FC236}">
              <a16:creationId xmlns:a16="http://schemas.microsoft.com/office/drawing/2014/main" xmlns=""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29537" y="120289"/>
          <a:ext cx="1090519" cy="1088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360218</xdr:colOff>
      <xdr:row>0</xdr:row>
      <xdr:rowOff>53727</xdr:rowOff>
    </xdr:from>
    <xdr:to>
      <xdr:col>11</xdr:col>
      <xdr:colOff>637308</xdr:colOff>
      <xdr:row>4</xdr:row>
      <xdr:rowOff>76394</xdr:rowOff>
    </xdr:to>
    <xdr:pic>
      <xdr:nvPicPr>
        <xdr:cNvPr id="4" name="irc_mi" descr="Bildergebnis für Deutsche Seglerverband">
          <a:extLst>
            <a:ext uri="{FF2B5EF4-FFF2-40B4-BE49-F238E27FC236}">
              <a16:creationId xmlns:a16="http://schemas.microsoft.com/office/drawing/2014/main" xmlns="" id="{00000000-0008-0000-0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63054" y="53727"/>
          <a:ext cx="1136073" cy="111717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id="7" name="Input" displayName="Input" ref="A9:L80" totalsRowShown="0" headerRowDxfId="53" dataDxfId="51" headerRowBorderDxfId="52" headerRowCellStyle="Standard 2">
  <autoFilter ref="A9:L8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name="Beginn" dataDxfId="50"/>
    <tableColumn id="2" name="Ende" dataDxfId="49"/>
    <tableColumn id="10" name="Jahr" dataDxfId="48">
      <calculatedColumnFormula>YEAR(Input[[#This Row],[Ende]])</calculatedColumnFormula>
    </tableColumn>
    <tableColumn id="3" name="Art der Veranstaltung" dataDxfId="47"/>
    <tableColumn id="4" name="bei Club" dataDxfId="46"/>
    <tableColumn id="5" name="Revier" dataDxfId="45"/>
    <tableColumn id="6" name="Bootsklasse" dataDxfId="44"/>
    <tableColumn id="7" name="ausgeübte Funktion" dataDxfId="43"/>
    <tableColumn id="8" name="Anzahl Starter" dataDxfId="42"/>
    <tableColumn id="9" name="verhandelte Proteste" dataDxfId="41"/>
    <tableColumn id="11" name="Unterrichtseinheiten" dataDxfId="40"/>
    <tableColumn id="12" name="Nachweis / Dokumentation" dataDxfId="39"/>
  </tableColumns>
  <tableStyleInfo name="TableStyleMedium2" showFirstColumn="0" showLastColumn="0" showRowStripes="1" showColumnStripes="0"/>
</table>
</file>

<file path=xl/tables/table10.xml><?xml version="1.0" encoding="utf-8"?>
<table xmlns="http://schemas.openxmlformats.org/spreadsheetml/2006/main" id="11" name="Grundlagenausbildung" displayName="Grundlagenausbildung" ref="A20:A22" totalsRowShown="0">
  <autoFilter ref="A20:A22"/>
  <tableColumns count="1">
    <tableColumn id="1" name="Grundseminar"/>
  </tableColumns>
  <tableStyleInfo name="TableStyleLight9" showFirstColumn="0" showLastColumn="0" showRowStripes="1" showColumnStripes="0"/>
</table>
</file>

<file path=xl/tables/table11.xml><?xml version="1.0" encoding="utf-8"?>
<table xmlns="http://schemas.openxmlformats.org/spreadsheetml/2006/main" id="14" name="Fortbildung." displayName="Fortbildung." ref="C20:C22" totalsRowShown="0" dataDxfId="13" tableBorderDxfId="12">
  <autoFilter ref="C20:C22"/>
  <tableColumns count="1">
    <tableColumn id="1" name="Fortbildung" dataDxfId="11"/>
  </tableColumns>
  <tableStyleInfo name="TableStyleMedium2" showFirstColumn="0" showLastColumn="0" showRowStripes="1" showColumnStripes="0"/>
</table>
</file>

<file path=xl/tables/table12.xml><?xml version="1.0" encoding="utf-8"?>
<table xmlns="http://schemas.openxmlformats.org/spreadsheetml/2006/main" id="15" name="Verbandsregatta" displayName="Verbandsregatta" ref="E20:E26" totalsRowShown="0" dataDxfId="10" tableBorderDxfId="9" dataCellStyle="Standard 2">
  <autoFilter ref="E20:E26"/>
  <tableColumns count="1">
    <tableColumn id="1" name="Verbandsregatta" dataDxfId="8" dataCellStyle="Standard 2"/>
  </tableColumns>
  <tableStyleInfo name="TableStyleMedium2" showFirstColumn="0" showLastColumn="0" showRowStripes="1" showColumnStripes="0"/>
</table>
</file>

<file path=xl/tables/table13.xml><?xml version="1.0" encoding="utf-8"?>
<table xmlns="http://schemas.openxmlformats.org/spreadsheetml/2006/main" id="16" name="Hochwertige_Regatta" displayName="Hochwertige_Regatta" ref="G20:G26" totalsRowShown="0" dataDxfId="7" tableBorderDxfId="6" dataCellStyle="Standard 2">
  <autoFilter ref="G20:G26"/>
  <tableColumns count="1">
    <tableColumn id="1" name="Hochwertige_Regatta" dataDxfId="5" dataCellStyle="Standard 2"/>
  </tableColumns>
  <tableStyleInfo name="TableStyleMedium2" showFirstColumn="0" showLastColumn="0" showRowStripes="1" showColumnStripes="0"/>
</table>
</file>

<file path=xl/tables/table14.xml><?xml version="1.0" encoding="utf-8"?>
<table xmlns="http://schemas.openxmlformats.org/spreadsheetml/2006/main" id="17" name="Ranglistenregatta" displayName="Ranglistenregatta" ref="I20:I26" totalsRowShown="0" dataDxfId="4" tableBorderDxfId="3" dataCellStyle="Standard 2">
  <autoFilter ref="I20:I26"/>
  <tableColumns count="1">
    <tableColumn id="1" name="Ranglistenregatta" dataDxfId="2" dataCellStyle="Standard 2"/>
  </tableColumns>
  <tableStyleInfo name="TableStyleMedium2" showFirstColumn="0" showLastColumn="0" showRowStripes="1" showColumnStripes="0"/>
</table>
</file>

<file path=xl/tables/table15.xml><?xml version="1.0" encoding="utf-8"?>
<table xmlns="http://schemas.openxmlformats.org/spreadsheetml/2006/main" id="18" name="Praxisseminar" displayName="Praxisseminar" ref="A25:A27" totalsRowShown="0" tableBorderDxfId="1">
  <autoFilter ref="A25:A27"/>
  <tableColumns count="1">
    <tableColumn id="1" name="Praxisseminar"/>
  </tableColumns>
  <tableStyleInfo name="TableStyleMedium2" showFirstColumn="0" showLastColumn="0" showRowStripes="1" showColumnStripes="0"/>
</table>
</file>

<file path=xl/tables/table16.xml><?xml version="1.0" encoding="utf-8"?>
<table xmlns="http://schemas.openxmlformats.org/spreadsheetml/2006/main" id="19" name="Aufbauseminar_Nat_L" displayName="Aufbauseminar_Nat_L" ref="C25:C27" totalsRowShown="0" tableBorderDxfId="0">
  <autoFilter ref="C25:C27"/>
  <tableColumns count="1">
    <tableColumn id="1" name="Aufbauseminar_Nat_L"/>
  </tableColumns>
  <tableStyleInfo name="TableStyleMedium2" showFirstColumn="0" showLastColumn="0" showRowStripes="1" showColumnStripes="0"/>
</table>
</file>

<file path=xl/tables/table17.xml><?xml version="1.0" encoding="utf-8"?>
<table xmlns="http://schemas.openxmlformats.org/spreadsheetml/2006/main" id="20" name="Segler" displayName="Segler" ref="A29:A30" totalsRowShown="0">
  <autoFilter ref="A29:A30"/>
  <tableColumns count="1">
    <tableColumn id="1" name="Segler"/>
  </tableColumns>
  <tableStyleInfo name="TableStyleMedium2" showFirstColumn="0" showLastColumn="0" showRowStripes="1" showColumnStripes="0"/>
</table>
</file>

<file path=xl/tables/table2.xml><?xml version="1.0" encoding="utf-8"?>
<table xmlns="http://schemas.openxmlformats.org/spreadsheetml/2006/main" id="1" name="Tabelle1" displayName="Tabelle1" ref="A3:A5" totalsRowShown="0">
  <autoFilter ref="A3:A5"/>
  <tableColumns count="1">
    <tableColumn id="1" name="Lizenzen WFL"/>
  </tableColumns>
  <tableStyleInfo name="TableStyleLight9" showFirstColumn="0" showLastColumn="0" showRowStripes="1" showColumnStripes="0"/>
</table>
</file>

<file path=xl/tables/table3.xml><?xml version="1.0" encoding="utf-8"?>
<table xmlns="http://schemas.openxmlformats.org/spreadsheetml/2006/main" id="2" name="Tabelle2" displayName="Tabelle2" ref="C3:C5" totalsRowShown="0">
  <autoFilter ref="C3:C5"/>
  <tableColumns count="1">
    <tableColumn id="1" name="Lizenzen SR"/>
  </tableColumns>
  <tableStyleInfo name="TableStyleLight9" showFirstColumn="0" showLastColumn="0" showRowStripes="1" showColumnStripes="0"/>
</table>
</file>

<file path=xl/tables/table4.xml><?xml version="1.0" encoding="utf-8"?>
<table xmlns="http://schemas.openxmlformats.org/spreadsheetml/2006/main" id="3" name="Tabelle3" displayName="Tabelle3" ref="E3:E5" totalsRowShown="0">
  <autoFilter ref="E3:E5"/>
  <tableColumns count="1">
    <tableColumn id="1" name="Was"/>
  </tableColumns>
  <tableStyleInfo name="TableStyleLight9" showFirstColumn="0" showLastColumn="0" showRowStripes="1" showColumnStripes="0"/>
</table>
</file>

<file path=xl/tables/table5.xml><?xml version="1.0" encoding="utf-8"?>
<table xmlns="http://schemas.openxmlformats.org/spreadsheetml/2006/main" id="4" name="Veranstaltung" displayName="Veranstaltung" ref="A9:A16" totalsRowShown="0" headerRowDxfId="22" dataDxfId="21">
  <autoFilter ref="A9:A16"/>
  <tableColumns count="1">
    <tableColumn id="1" name="Veranstaltung" dataDxfId="20"/>
  </tableColumns>
  <tableStyleInfo name="TableStyleMedium2" showFirstColumn="0" showLastColumn="0" showRowStripes="1" showColumnStripes="0"/>
</table>
</file>

<file path=xl/tables/table6.xml><?xml version="1.0" encoding="utf-8"?>
<table xmlns="http://schemas.openxmlformats.org/spreadsheetml/2006/main" id="5" name="Funktion" displayName="Funktion" ref="C9:C15" totalsRowShown="0" headerRowDxfId="19" dataDxfId="18" dataCellStyle="Standard 2">
  <autoFilter ref="C9:C15"/>
  <tableColumns count="1">
    <tableColumn id="1" name="Funktion" dataDxfId="17" dataCellStyle="Standard 2"/>
  </tableColumns>
  <tableStyleInfo name="TableStyleMedium2" showFirstColumn="0" showLastColumn="0" showRowStripes="1" showColumnStripes="0"/>
</table>
</file>

<file path=xl/tables/table7.xml><?xml version="1.0" encoding="utf-8"?>
<table xmlns="http://schemas.openxmlformats.org/spreadsheetml/2006/main" id="6" name="Tabelle6" displayName="Tabelle6" ref="G3:G7" totalsRowShown="0" dataDxfId="16" tableBorderDxfId="15">
  <autoFilter ref="G3:G7"/>
  <tableColumns count="1">
    <tableColumn id="1" name="Antrag auf" dataDxfId="14"/>
  </tableColumns>
  <tableStyleInfo name="TableStyleMedium2" showFirstColumn="0" showLastColumn="0" showRowStripes="1" showColumnStripes="0"/>
</table>
</file>

<file path=xl/tables/table8.xml><?xml version="1.0" encoding="utf-8"?>
<table xmlns="http://schemas.openxmlformats.org/spreadsheetml/2006/main" id="8" name="Tabelle8" displayName="Tabelle8" ref="E9:E13" totalsRowShown="0">
  <autoFilter ref="E9:E13"/>
  <tableColumns count="1">
    <tableColumn id="1" name="Nachweis"/>
  </tableColumns>
  <tableStyleInfo name="TableStyleMedium2" showFirstColumn="0" showLastColumn="0" showRowStripes="1" showColumnStripes="0"/>
</table>
</file>

<file path=xl/tables/table9.xml><?xml version="1.0" encoding="utf-8"?>
<table xmlns="http://schemas.openxmlformats.org/spreadsheetml/2006/main" id="9" name="Tabelle9" displayName="Tabelle9" ref="G9:G12" totalsRowShown="0">
  <autoFilter ref="G9:G12"/>
  <tableColumns count="1">
    <tableColumn id="1" name="Anerkennung für"/>
  </tableColumns>
  <tableStyleInfo name="TableStyleMedium2"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17" Type="http://schemas.openxmlformats.org/officeDocument/2006/relationships/table" Target="../tables/table17.xml"/><Relationship Id="rId2" Type="http://schemas.openxmlformats.org/officeDocument/2006/relationships/table" Target="../tables/table2.xml"/><Relationship Id="rId16" Type="http://schemas.openxmlformats.org/officeDocument/2006/relationships/table" Target="../tables/table16.xml"/><Relationship Id="rId1" Type="http://schemas.openxmlformats.org/officeDocument/2006/relationships/printerSettings" Target="../printerSettings/printerSettings5.bin"/><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1:N80"/>
  <sheetViews>
    <sheetView showGridLines="0" tabSelected="1" zoomScale="94" zoomScaleNormal="94" workbookViewId="0">
      <selection activeCell="I7" sqref="I7"/>
    </sheetView>
  </sheetViews>
  <sheetFormatPr baseColWidth="10" defaultRowHeight="14.25"/>
  <cols>
    <col min="1" max="1" width="11.625" customWidth="1"/>
    <col min="2" max="2" width="12.75" customWidth="1"/>
    <col min="3" max="3" width="5.25" style="26" bestFit="1" customWidth="1"/>
    <col min="4" max="4" width="19.5" bestFit="1" customWidth="1"/>
    <col min="5" max="5" width="7.75" customWidth="1"/>
    <col min="6" max="6" width="11.125" bestFit="1" customWidth="1"/>
    <col min="7" max="7" width="34.125" customWidth="1"/>
    <col min="8" max="8" width="21.375" style="23" bestFit="1" customWidth="1"/>
    <col min="9" max="9" width="14.75" style="23" bestFit="1" customWidth="1"/>
    <col min="10" max="10" width="18.5" style="23" bestFit="1" customWidth="1"/>
    <col min="11" max="12" width="18.5" customWidth="1"/>
    <col min="13" max="13" width="30.125" customWidth="1"/>
    <col min="14" max="15" width="26.875" customWidth="1"/>
    <col min="16" max="17" width="21.75" customWidth="1"/>
    <col min="18" max="18" width="15.375" customWidth="1"/>
    <col min="19" max="20" width="11.25" customWidth="1"/>
  </cols>
  <sheetData>
    <row r="1" spans="1:14" s="35" customFormat="1" ht="31.15" customHeight="1">
      <c r="A1" s="169" t="s">
        <v>72</v>
      </c>
      <c r="B1" s="170"/>
      <c r="C1" s="170"/>
      <c r="D1" s="170"/>
      <c r="E1" s="170"/>
      <c r="F1" s="170"/>
      <c r="G1" s="170"/>
      <c r="H1" s="170"/>
      <c r="I1" s="170"/>
      <c r="J1" s="170"/>
      <c r="K1" s="170"/>
      <c r="L1" s="171"/>
    </row>
    <row r="2" spans="1:14" s="120" customFormat="1" ht="12.75">
      <c r="A2" s="143" t="s">
        <v>92</v>
      </c>
      <c r="B2" s="144"/>
      <c r="C2" s="144"/>
      <c r="D2" s="144"/>
      <c r="E2" s="144"/>
      <c r="F2" s="144"/>
      <c r="G2" s="144"/>
      <c r="H2" s="144"/>
      <c r="I2" s="144"/>
      <c r="J2" s="144"/>
      <c r="K2" s="144"/>
      <c r="L2" s="145"/>
    </row>
    <row r="3" spans="1:14" s="35" customFormat="1" ht="31.15" customHeight="1">
      <c r="A3" s="146"/>
      <c r="B3" s="147"/>
      <c r="C3" s="148" t="s">
        <v>93</v>
      </c>
      <c r="D3" s="146"/>
      <c r="E3" s="146"/>
      <c r="F3" s="146"/>
      <c r="G3" s="146"/>
      <c r="H3" s="146"/>
      <c r="I3" s="146"/>
      <c r="J3" s="146"/>
      <c r="K3" s="146"/>
      <c r="L3" s="149"/>
    </row>
    <row r="4" spans="1:14" ht="15.6" customHeight="1">
      <c r="A4" s="172" t="s">
        <v>8</v>
      </c>
      <c r="B4" s="172"/>
      <c r="C4" s="172"/>
      <c r="D4" s="150"/>
      <c r="E4" s="172" t="s">
        <v>9</v>
      </c>
      <c r="F4" s="172"/>
      <c r="G4" s="150"/>
      <c r="H4" s="151" t="s">
        <v>89</v>
      </c>
      <c r="I4" s="173"/>
      <c r="J4" s="173"/>
      <c r="K4" s="152"/>
      <c r="L4" s="153"/>
    </row>
    <row r="5" spans="1:14" ht="15.75">
      <c r="A5" s="172" t="s">
        <v>10</v>
      </c>
      <c r="B5" s="172"/>
      <c r="C5" s="172"/>
      <c r="D5" s="150"/>
      <c r="E5" s="172" t="s">
        <v>71</v>
      </c>
      <c r="F5" s="172"/>
      <c r="G5" s="150"/>
      <c r="H5" s="151" t="s">
        <v>91</v>
      </c>
      <c r="I5" s="174"/>
      <c r="J5" s="174"/>
      <c r="K5" s="152" t="s">
        <v>113</v>
      </c>
      <c r="L5" s="154"/>
    </row>
    <row r="6" spans="1:14" ht="15.75">
      <c r="A6" s="172" t="s">
        <v>61</v>
      </c>
      <c r="B6" s="172"/>
      <c r="C6" s="172"/>
      <c r="D6" s="155">
        <f>YEAR(MIN(Input[Beginn]))</f>
        <v>1900</v>
      </c>
      <c r="E6" s="172" t="s">
        <v>62</v>
      </c>
      <c r="F6" s="172"/>
      <c r="G6" s="155">
        <f>D6+3</f>
        <v>1903</v>
      </c>
      <c r="H6" s="151" t="s">
        <v>90</v>
      </c>
      <c r="I6" s="175"/>
      <c r="J6" s="175"/>
      <c r="K6" s="152" t="s">
        <v>114</v>
      </c>
      <c r="L6" s="156"/>
    </row>
    <row r="7" spans="1:14" ht="15.75">
      <c r="A7" s="157"/>
      <c r="B7" s="157"/>
      <c r="C7" s="158"/>
      <c r="D7" s="159"/>
      <c r="E7" s="158"/>
      <c r="F7" s="158"/>
      <c r="G7" s="159"/>
      <c r="H7" s="160"/>
      <c r="I7" s="161"/>
      <c r="J7" s="161"/>
      <c r="K7" s="152"/>
      <c r="L7" s="153"/>
    </row>
    <row r="8" spans="1:14" ht="15" thickBot="1">
      <c r="A8" s="162" t="s">
        <v>112</v>
      </c>
      <c r="B8" s="163"/>
      <c r="C8" s="164" t="s">
        <v>63</v>
      </c>
      <c r="D8" s="165"/>
      <c r="E8" s="164"/>
      <c r="F8" s="164"/>
      <c r="G8" s="164"/>
      <c r="H8" s="164"/>
      <c r="I8" s="166"/>
      <c r="J8" s="167" t="s">
        <v>70</v>
      </c>
      <c r="K8" s="168"/>
      <c r="L8" s="153"/>
      <c r="M8" s="133"/>
    </row>
    <row r="9" spans="1:14" s="141" customFormat="1" ht="112.9" customHeight="1">
      <c r="A9" s="138" t="s">
        <v>56</v>
      </c>
      <c r="B9" s="138" t="s">
        <v>57</v>
      </c>
      <c r="C9" s="139" t="s">
        <v>59</v>
      </c>
      <c r="D9" s="140" t="s">
        <v>55</v>
      </c>
      <c r="E9" s="138" t="s">
        <v>49</v>
      </c>
      <c r="F9" s="138" t="s">
        <v>50</v>
      </c>
      <c r="G9" s="138" t="s">
        <v>51</v>
      </c>
      <c r="H9" s="140" t="s">
        <v>52</v>
      </c>
      <c r="I9" s="138" t="s">
        <v>53</v>
      </c>
      <c r="J9" s="138" t="s">
        <v>54</v>
      </c>
      <c r="K9" s="138" t="s">
        <v>60</v>
      </c>
      <c r="L9" s="138" t="s">
        <v>66</v>
      </c>
      <c r="N9" s="142"/>
    </row>
    <row r="10" spans="1:14">
      <c r="A10" s="134"/>
      <c r="B10" s="134"/>
      <c r="C10" s="135">
        <f>YEAR(Input[[#This Row],[Ende]])</f>
        <v>1900</v>
      </c>
      <c r="D10" s="136"/>
      <c r="E10" s="136"/>
      <c r="F10" s="136"/>
      <c r="G10" s="136"/>
      <c r="H10" s="136"/>
      <c r="I10" s="137"/>
      <c r="J10" s="137"/>
      <c r="K10" s="137"/>
      <c r="L10" s="136"/>
    </row>
    <row r="11" spans="1:14">
      <c r="A11" s="134"/>
      <c r="B11" s="134"/>
      <c r="C11" s="135">
        <f>YEAR(Input[[#This Row],[Ende]])</f>
        <v>1900</v>
      </c>
      <c r="D11" s="136"/>
      <c r="E11" s="136"/>
      <c r="F11" s="136"/>
      <c r="G11" s="136"/>
      <c r="H11" s="136"/>
      <c r="I11" s="137"/>
      <c r="J11" s="137"/>
      <c r="K11" s="137"/>
      <c r="L11" s="136"/>
    </row>
    <row r="12" spans="1:14">
      <c r="A12" s="134"/>
      <c r="B12" s="134"/>
      <c r="C12" s="135">
        <f>YEAR(Input[[#This Row],[Ende]])</f>
        <v>1900</v>
      </c>
      <c r="D12" s="136"/>
      <c r="E12" s="136"/>
      <c r="F12" s="136"/>
      <c r="G12" s="136"/>
      <c r="H12" s="136"/>
      <c r="I12" s="137"/>
      <c r="J12" s="137"/>
      <c r="K12" s="137"/>
      <c r="L12" s="136"/>
    </row>
    <row r="13" spans="1:14">
      <c r="A13" s="134"/>
      <c r="B13" s="134"/>
      <c r="C13" s="135">
        <f>YEAR(Input[[#This Row],[Ende]])</f>
        <v>1900</v>
      </c>
      <c r="D13" s="136"/>
      <c r="E13" s="136"/>
      <c r="F13" s="136"/>
      <c r="G13" s="136"/>
      <c r="H13" s="136"/>
      <c r="I13" s="137"/>
      <c r="J13" s="137"/>
      <c r="K13" s="137"/>
      <c r="L13" s="136"/>
    </row>
    <row r="14" spans="1:14">
      <c r="A14" s="134"/>
      <c r="B14" s="134"/>
      <c r="C14" s="135">
        <f>YEAR(Input[[#This Row],[Ende]])</f>
        <v>1900</v>
      </c>
      <c r="D14" s="136"/>
      <c r="E14" s="136"/>
      <c r="F14" s="136"/>
      <c r="G14" s="136"/>
      <c r="H14" s="136"/>
      <c r="I14" s="137"/>
      <c r="J14" s="137"/>
      <c r="K14" s="137"/>
      <c r="L14" s="136"/>
    </row>
    <row r="15" spans="1:14">
      <c r="A15" s="134"/>
      <c r="B15" s="134"/>
      <c r="C15" s="135">
        <f>YEAR(Input[[#This Row],[Ende]])</f>
        <v>1900</v>
      </c>
      <c r="D15" s="136"/>
      <c r="E15" s="136"/>
      <c r="F15" s="136"/>
      <c r="G15" s="136"/>
      <c r="H15" s="136"/>
      <c r="I15" s="137"/>
      <c r="J15" s="137"/>
      <c r="K15" s="137"/>
      <c r="L15" s="136"/>
    </row>
    <row r="16" spans="1:14">
      <c r="A16" s="134"/>
      <c r="B16" s="134"/>
      <c r="C16" s="135">
        <f>YEAR(Input[[#This Row],[Ende]])</f>
        <v>1900</v>
      </c>
      <c r="D16" s="136"/>
      <c r="E16" s="136"/>
      <c r="F16" s="136"/>
      <c r="G16" s="136"/>
      <c r="H16" s="136"/>
      <c r="I16" s="137"/>
      <c r="J16" s="137"/>
      <c r="K16" s="137"/>
      <c r="L16" s="136"/>
    </row>
    <row r="17" spans="1:12">
      <c r="A17" s="134"/>
      <c r="B17" s="134"/>
      <c r="C17" s="135">
        <f>YEAR(Input[[#This Row],[Ende]])</f>
        <v>1900</v>
      </c>
      <c r="D17" s="136"/>
      <c r="E17" s="136"/>
      <c r="F17" s="136"/>
      <c r="G17" s="136"/>
      <c r="H17" s="136"/>
      <c r="I17" s="137"/>
      <c r="J17" s="137"/>
      <c r="K17" s="137"/>
      <c r="L17" s="136"/>
    </row>
    <row r="18" spans="1:12">
      <c r="A18" s="134"/>
      <c r="B18" s="134"/>
      <c r="C18" s="135">
        <f>YEAR(Input[[#This Row],[Ende]])</f>
        <v>1900</v>
      </c>
      <c r="D18" s="136"/>
      <c r="E18" s="136"/>
      <c r="F18" s="136"/>
      <c r="G18" s="136"/>
      <c r="H18" s="136"/>
      <c r="I18" s="137"/>
      <c r="J18" s="137"/>
      <c r="K18" s="137"/>
      <c r="L18" s="136"/>
    </row>
    <row r="19" spans="1:12">
      <c r="A19" s="134"/>
      <c r="B19" s="134"/>
      <c r="C19" s="135">
        <f>YEAR(Input[[#This Row],[Ende]])</f>
        <v>1900</v>
      </c>
      <c r="D19" s="136"/>
      <c r="E19" s="136"/>
      <c r="F19" s="136"/>
      <c r="G19" s="136"/>
      <c r="H19" s="136"/>
      <c r="I19" s="137"/>
      <c r="J19" s="137"/>
      <c r="K19" s="137"/>
      <c r="L19" s="136"/>
    </row>
    <row r="20" spans="1:12">
      <c r="A20" s="134"/>
      <c r="B20" s="134"/>
      <c r="C20" s="135">
        <f>YEAR(Input[[#This Row],[Ende]])</f>
        <v>1900</v>
      </c>
      <c r="D20" s="136"/>
      <c r="E20" s="136"/>
      <c r="F20" s="136"/>
      <c r="G20" s="136"/>
      <c r="H20" s="136"/>
      <c r="I20" s="137"/>
      <c r="J20" s="137"/>
      <c r="K20" s="137"/>
      <c r="L20" s="136"/>
    </row>
    <row r="21" spans="1:12">
      <c r="A21" s="134"/>
      <c r="B21" s="134"/>
      <c r="C21" s="135">
        <f>YEAR(Input[[#This Row],[Ende]])</f>
        <v>1900</v>
      </c>
      <c r="D21" s="136"/>
      <c r="E21" s="136"/>
      <c r="F21" s="136"/>
      <c r="G21" s="136"/>
      <c r="H21" s="136"/>
      <c r="I21" s="137"/>
      <c r="J21" s="137"/>
      <c r="K21" s="137"/>
      <c r="L21" s="136"/>
    </row>
    <row r="22" spans="1:12">
      <c r="A22" s="134"/>
      <c r="B22" s="134"/>
      <c r="C22" s="135">
        <f>YEAR(Input[[#This Row],[Ende]])</f>
        <v>1900</v>
      </c>
      <c r="D22" s="136"/>
      <c r="E22" s="136"/>
      <c r="F22" s="136"/>
      <c r="G22" s="136"/>
      <c r="H22" s="136"/>
      <c r="I22" s="137"/>
      <c r="J22" s="137"/>
      <c r="K22" s="137"/>
      <c r="L22" s="136"/>
    </row>
    <row r="23" spans="1:12">
      <c r="A23" s="134"/>
      <c r="B23" s="134"/>
      <c r="C23" s="135">
        <f>YEAR(Input[[#This Row],[Ende]])</f>
        <v>1900</v>
      </c>
      <c r="D23" s="136"/>
      <c r="E23" s="136"/>
      <c r="F23" s="136"/>
      <c r="G23" s="136"/>
      <c r="H23" s="136"/>
      <c r="I23" s="137"/>
      <c r="J23" s="137"/>
      <c r="K23" s="137"/>
      <c r="L23" s="136"/>
    </row>
    <row r="24" spans="1:12">
      <c r="A24" s="134"/>
      <c r="B24" s="134"/>
      <c r="C24" s="135">
        <f>YEAR(Input[[#This Row],[Ende]])</f>
        <v>1900</v>
      </c>
      <c r="D24" s="136"/>
      <c r="E24" s="136"/>
      <c r="F24" s="136"/>
      <c r="G24" s="136"/>
      <c r="H24" s="136"/>
      <c r="I24" s="137"/>
      <c r="J24" s="137"/>
      <c r="K24" s="137"/>
      <c r="L24" s="136"/>
    </row>
    <row r="25" spans="1:12">
      <c r="A25" s="134"/>
      <c r="B25" s="134"/>
      <c r="C25" s="135">
        <f>YEAR(Input[[#This Row],[Ende]])</f>
        <v>1900</v>
      </c>
      <c r="D25" s="136"/>
      <c r="E25" s="136"/>
      <c r="F25" s="136"/>
      <c r="G25" s="136"/>
      <c r="H25" s="136"/>
      <c r="I25" s="137"/>
      <c r="J25" s="137"/>
      <c r="K25" s="137"/>
      <c r="L25" s="136"/>
    </row>
    <row r="26" spans="1:12">
      <c r="A26" s="134"/>
      <c r="B26" s="134"/>
      <c r="C26" s="135">
        <f>YEAR(Input[[#This Row],[Ende]])</f>
        <v>1900</v>
      </c>
      <c r="D26" s="136"/>
      <c r="E26" s="136"/>
      <c r="F26" s="136"/>
      <c r="G26" s="136"/>
      <c r="H26" s="136"/>
      <c r="I26" s="137"/>
      <c r="J26" s="137"/>
      <c r="K26" s="137"/>
      <c r="L26" s="136"/>
    </row>
    <row r="27" spans="1:12">
      <c r="A27" s="134"/>
      <c r="B27" s="134"/>
      <c r="C27" s="135">
        <f>YEAR(Input[[#This Row],[Ende]])</f>
        <v>1900</v>
      </c>
      <c r="D27" s="136"/>
      <c r="E27" s="136"/>
      <c r="F27" s="136"/>
      <c r="G27" s="136"/>
      <c r="H27" s="136"/>
      <c r="I27" s="137"/>
      <c r="J27" s="137"/>
      <c r="K27" s="137"/>
      <c r="L27" s="136"/>
    </row>
    <row r="28" spans="1:12">
      <c r="A28" s="134"/>
      <c r="B28" s="134"/>
      <c r="C28" s="135">
        <f>YEAR(Input[[#This Row],[Ende]])</f>
        <v>1900</v>
      </c>
      <c r="D28" s="136"/>
      <c r="E28" s="136"/>
      <c r="F28" s="136"/>
      <c r="G28" s="136"/>
      <c r="H28" s="136"/>
      <c r="I28" s="137"/>
      <c r="J28" s="137"/>
      <c r="K28" s="137"/>
      <c r="L28" s="136"/>
    </row>
    <row r="29" spans="1:12">
      <c r="A29" s="134"/>
      <c r="B29" s="134"/>
      <c r="C29" s="135">
        <f>YEAR(Input[[#This Row],[Ende]])</f>
        <v>1900</v>
      </c>
      <c r="D29" s="136"/>
      <c r="E29" s="136"/>
      <c r="F29" s="136"/>
      <c r="G29" s="136"/>
      <c r="H29" s="136"/>
      <c r="I29" s="137"/>
      <c r="J29" s="137"/>
      <c r="K29" s="137"/>
      <c r="L29" s="136"/>
    </row>
    <row r="30" spans="1:12">
      <c r="A30" s="134"/>
      <c r="B30" s="134"/>
      <c r="C30" s="135">
        <f>YEAR(Input[[#This Row],[Ende]])</f>
        <v>1900</v>
      </c>
      <c r="D30" s="136"/>
      <c r="E30" s="136"/>
      <c r="F30" s="136"/>
      <c r="G30" s="136"/>
      <c r="H30" s="136"/>
      <c r="I30" s="137"/>
      <c r="J30" s="137"/>
      <c r="K30" s="137"/>
      <c r="L30" s="136"/>
    </row>
    <row r="31" spans="1:12">
      <c r="A31" s="134"/>
      <c r="B31" s="134"/>
      <c r="C31" s="135">
        <f>YEAR(Input[[#This Row],[Ende]])</f>
        <v>1900</v>
      </c>
      <c r="D31" s="136"/>
      <c r="E31" s="136"/>
      <c r="F31" s="136"/>
      <c r="G31" s="136"/>
      <c r="H31" s="136"/>
      <c r="I31" s="137"/>
      <c r="J31" s="137"/>
      <c r="K31" s="137"/>
      <c r="L31" s="136"/>
    </row>
    <row r="32" spans="1:12">
      <c r="A32" s="134"/>
      <c r="B32" s="134"/>
      <c r="C32" s="135">
        <f>YEAR(Input[[#This Row],[Ende]])</f>
        <v>1900</v>
      </c>
      <c r="D32" s="136"/>
      <c r="E32" s="136"/>
      <c r="F32" s="136"/>
      <c r="G32" s="136"/>
      <c r="H32" s="136"/>
      <c r="I32" s="137"/>
      <c r="J32" s="137"/>
      <c r="K32" s="137"/>
      <c r="L32" s="136"/>
    </row>
    <row r="33" spans="1:12">
      <c r="A33" s="134"/>
      <c r="B33" s="134"/>
      <c r="C33" s="135">
        <f>YEAR(Input[[#This Row],[Ende]])</f>
        <v>1900</v>
      </c>
      <c r="D33" s="136"/>
      <c r="E33" s="136"/>
      <c r="F33" s="136"/>
      <c r="G33" s="136"/>
      <c r="H33" s="136"/>
      <c r="I33" s="137"/>
      <c r="J33" s="137"/>
      <c r="K33" s="137"/>
      <c r="L33" s="136"/>
    </row>
    <row r="34" spans="1:12">
      <c r="A34" s="134"/>
      <c r="B34" s="134"/>
      <c r="C34" s="135">
        <f>YEAR(Input[[#This Row],[Ende]])</f>
        <v>1900</v>
      </c>
      <c r="D34" s="136"/>
      <c r="E34" s="136"/>
      <c r="F34" s="136"/>
      <c r="G34" s="136"/>
      <c r="H34" s="136"/>
      <c r="I34" s="137"/>
      <c r="J34" s="137"/>
      <c r="K34" s="137"/>
      <c r="L34" s="136"/>
    </row>
    <row r="35" spans="1:12">
      <c r="A35" s="134"/>
      <c r="B35" s="134"/>
      <c r="C35" s="135">
        <f>YEAR(Input[[#This Row],[Ende]])</f>
        <v>1900</v>
      </c>
      <c r="D35" s="136"/>
      <c r="E35" s="136"/>
      <c r="F35" s="136"/>
      <c r="G35" s="136"/>
      <c r="H35" s="136"/>
      <c r="I35" s="137"/>
      <c r="J35" s="137"/>
      <c r="K35" s="137"/>
      <c r="L35" s="136"/>
    </row>
    <row r="36" spans="1:12">
      <c r="A36" s="134"/>
      <c r="B36" s="134"/>
      <c r="C36" s="135">
        <f>YEAR(Input[[#This Row],[Ende]])</f>
        <v>1900</v>
      </c>
      <c r="D36" s="136"/>
      <c r="E36" s="136"/>
      <c r="F36" s="136"/>
      <c r="G36" s="136"/>
      <c r="H36" s="136"/>
      <c r="I36" s="137"/>
      <c r="J36" s="137"/>
      <c r="K36" s="137"/>
      <c r="L36" s="136"/>
    </row>
    <row r="37" spans="1:12">
      <c r="A37" s="134"/>
      <c r="B37" s="134"/>
      <c r="C37" s="135">
        <f>YEAR(Input[[#This Row],[Ende]])</f>
        <v>1900</v>
      </c>
      <c r="D37" s="136"/>
      <c r="E37" s="136"/>
      <c r="F37" s="136"/>
      <c r="G37" s="136"/>
      <c r="H37" s="136"/>
      <c r="I37" s="137"/>
      <c r="J37" s="137"/>
      <c r="K37" s="137"/>
      <c r="L37" s="136"/>
    </row>
    <row r="38" spans="1:12">
      <c r="A38" s="134"/>
      <c r="B38" s="134"/>
      <c r="C38" s="135">
        <f>YEAR(Input[[#This Row],[Ende]])</f>
        <v>1900</v>
      </c>
      <c r="D38" s="136"/>
      <c r="E38" s="136"/>
      <c r="F38" s="136"/>
      <c r="G38" s="136"/>
      <c r="H38" s="136"/>
      <c r="I38" s="137"/>
      <c r="J38" s="137"/>
      <c r="K38" s="137"/>
      <c r="L38" s="136"/>
    </row>
    <row r="39" spans="1:12">
      <c r="A39" s="134"/>
      <c r="B39" s="134"/>
      <c r="C39" s="135">
        <f>YEAR(Input[[#This Row],[Ende]])</f>
        <v>1900</v>
      </c>
      <c r="D39" s="136"/>
      <c r="E39" s="136"/>
      <c r="F39" s="136"/>
      <c r="G39" s="136"/>
      <c r="H39" s="136"/>
      <c r="I39" s="137"/>
      <c r="J39" s="137"/>
      <c r="K39" s="137"/>
      <c r="L39" s="136"/>
    </row>
    <row r="40" spans="1:12">
      <c r="A40" s="134"/>
      <c r="B40" s="134"/>
      <c r="C40" s="135">
        <f>YEAR(Input[[#This Row],[Ende]])</f>
        <v>1900</v>
      </c>
      <c r="D40" s="136"/>
      <c r="E40" s="136"/>
      <c r="F40" s="136"/>
      <c r="G40" s="136"/>
      <c r="H40" s="136"/>
      <c r="I40" s="137"/>
      <c r="J40" s="137"/>
      <c r="K40" s="137"/>
      <c r="L40" s="136"/>
    </row>
    <row r="41" spans="1:12">
      <c r="A41" s="134"/>
      <c r="B41" s="134"/>
      <c r="C41" s="135">
        <f>YEAR(Input[[#This Row],[Ende]])</f>
        <v>1900</v>
      </c>
      <c r="D41" s="136"/>
      <c r="E41" s="136"/>
      <c r="F41" s="136"/>
      <c r="G41" s="136"/>
      <c r="H41" s="136"/>
      <c r="I41" s="137"/>
      <c r="J41" s="137"/>
      <c r="K41" s="137"/>
      <c r="L41" s="136"/>
    </row>
    <row r="42" spans="1:12">
      <c r="A42" s="134"/>
      <c r="B42" s="134"/>
      <c r="C42" s="135">
        <f>YEAR(Input[[#This Row],[Ende]])</f>
        <v>1900</v>
      </c>
      <c r="D42" s="136"/>
      <c r="E42" s="136"/>
      <c r="F42" s="136"/>
      <c r="G42" s="136"/>
      <c r="H42" s="136"/>
      <c r="I42" s="137"/>
      <c r="J42" s="137"/>
      <c r="K42" s="137"/>
      <c r="L42" s="136"/>
    </row>
    <row r="43" spans="1:12">
      <c r="A43" s="134"/>
      <c r="B43" s="134"/>
      <c r="C43" s="135">
        <f>YEAR(Input[[#This Row],[Ende]])</f>
        <v>1900</v>
      </c>
      <c r="D43" s="136"/>
      <c r="E43" s="136"/>
      <c r="F43" s="136"/>
      <c r="G43" s="136"/>
      <c r="H43" s="136"/>
      <c r="I43" s="137"/>
      <c r="J43" s="137"/>
      <c r="K43" s="137"/>
      <c r="L43" s="136"/>
    </row>
    <row r="44" spans="1:12">
      <c r="A44" s="134"/>
      <c r="B44" s="134"/>
      <c r="C44" s="135">
        <f>YEAR(Input[[#This Row],[Ende]])</f>
        <v>1900</v>
      </c>
      <c r="D44" s="136"/>
      <c r="E44" s="136"/>
      <c r="F44" s="136"/>
      <c r="G44" s="136"/>
      <c r="H44" s="136"/>
      <c r="I44" s="137"/>
      <c r="J44" s="137"/>
      <c r="K44" s="137"/>
      <c r="L44" s="136"/>
    </row>
    <row r="45" spans="1:12">
      <c r="A45" s="134"/>
      <c r="B45" s="134"/>
      <c r="C45" s="135">
        <f>YEAR(Input[[#This Row],[Ende]])</f>
        <v>1900</v>
      </c>
      <c r="D45" s="136"/>
      <c r="E45" s="136"/>
      <c r="F45" s="136"/>
      <c r="G45" s="136"/>
      <c r="H45" s="136"/>
      <c r="I45" s="137"/>
      <c r="J45" s="137"/>
      <c r="K45" s="137"/>
      <c r="L45" s="136"/>
    </row>
    <row r="46" spans="1:12">
      <c r="A46" s="134"/>
      <c r="B46" s="134"/>
      <c r="C46" s="135">
        <f>YEAR(Input[[#This Row],[Ende]])</f>
        <v>1900</v>
      </c>
      <c r="D46" s="136"/>
      <c r="E46" s="136"/>
      <c r="F46" s="136"/>
      <c r="G46" s="136"/>
      <c r="H46" s="136"/>
      <c r="I46" s="137"/>
      <c r="J46" s="137"/>
      <c r="K46" s="137"/>
      <c r="L46" s="136"/>
    </row>
    <row r="47" spans="1:12">
      <c r="A47" s="134"/>
      <c r="B47" s="134"/>
      <c r="C47" s="135">
        <f>YEAR(Input[[#This Row],[Ende]])</f>
        <v>1900</v>
      </c>
      <c r="D47" s="136"/>
      <c r="E47" s="136"/>
      <c r="F47" s="136"/>
      <c r="G47" s="136"/>
      <c r="H47" s="136"/>
      <c r="I47" s="137"/>
      <c r="J47" s="137"/>
      <c r="K47" s="137"/>
      <c r="L47" s="136"/>
    </row>
    <row r="48" spans="1:12">
      <c r="A48" s="134"/>
      <c r="B48" s="134"/>
      <c r="C48" s="135">
        <f>YEAR(Input[[#This Row],[Ende]])</f>
        <v>1900</v>
      </c>
      <c r="D48" s="136"/>
      <c r="E48" s="136"/>
      <c r="F48" s="136"/>
      <c r="G48" s="136"/>
      <c r="H48" s="136"/>
      <c r="I48" s="137"/>
      <c r="J48" s="137"/>
      <c r="K48" s="137"/>
      <c r="L48" s="136"/>
    </row>
    <row r="49" spans="1:12">
      <c r="A49" s="134"/>
      <c r="B49" s="134"/>
      <c r="C49" s="135">
        <f>YEAR(Input[[#This Row],[Ende]])</f>
        <v>1900</v>
      </c>
      <c r="D49" s="136"/>
      <c r="E49" s="136"/>
      <c r="F49" s="136"/>
      <c r="G49" s="136"/>
      <c r="H49" s="136"/>
      <c r="I49" s="137"/>
      <c r="J49" s="137"/>
      <c r="K49" s="137"/>
      <c r="L49" s="136"/>
    </row>
    <row r="50" spans="1:12">
      <c r="A50" s="134"/>
      <c r="B50" s="134"/>
      <c r="C50" s="135">
        <f>YEAR(Input[[#This Row],[Ende]])</f>
        <v>1900</v>
      </c>
      <c r="D50" s="136"/>
      <c r="E50" s="136"/>
      <c r="F50" s="136"/>
      <c r="G50" s="136"/>
      <c r="H50" s="136"/>
      <c r="I50" s="137"/>
      <c r="J50" s="137"/>
      <c r="K50" s="137"/>
      <c r="L50" s="136"/>
    </row>
    <row r="51" spans="1:12">
      <c r="A51" s="134"/>
      <c r="B51" s="134"/>
      <c r="C51" s="135">
        <f>YEAR(Input[[#This Row],[Ende]])</f>
        <v>1900</v>
      </c>
      <c r="D51" s="136"/>
      <c r="E51" s="136"/>
      <c r="F51" s="136"/>
      <c r="G51" s="136"/>
      <c r="H51" s="136"/>
      <c r="I51" s="137"/>
      <c r="J51" s="137"/>
      <c r="K51" s="137"/>
      <c r="L51" s="136"/>
    </row>
    <row r="52" spans="1:12">
      <c r="A52" s="134"/>
      <c r="B52" s="134"/>
      <c r="C52" s="135">
        <f>YEAR(Input[[#This Row],[Ende]])</f>
        <v>1900</v>
      </c>
      <c r="D52" s="136"/>
      <c r="E52" s="136"/>
      <c r="F52" s="136"/>
      <c r="G52" s="136"/>
      <c r="H52" s="136"/>
      <c r="I52" s="137"/>
      <c r="J52" s="137"/>
      <c r="K52" s="137"/>
      <c r="L52" s="136"/>
    </row>
    <row r="53" spans="1:12">
      <c r="A53" s="134"/>
      <c r="B53" s="134"/>
      <c r="C53" s="135">
        <f>YEAR(Input[[#This Row],[Ende]])</f>
        <v>1900</v>
      </c>
      <c r="D53" s="136"/>
      <c r="E53" s="136"/>
      <c r="F53" s="136"/>
      <c r="G53" s="136"/>
      <c r="H53" s="136"/>
      <c r="I53" s="137"/>
      <c r="J53" s="137"/>
      <c r="K53" s="137"/>
      <c r="L53" s="136"/>
    </row>
    <row r="54" spans="1:12">
      <c r="A54" s="134"/>
      <c r="B54" s="134"/>
      <c r="C54" s="135">
        <f>YEAR(Input[[#This Row],[Ende]])</f>
        <v>1900</v>
      </c>
      <c r="D54" s="136"/>
      <c r="E54" s="136"/>
      <c r="F54" s="136"/>
      <c r="G54" s="136"/>
      <c r="H54" s="136"/>
      <c r="I54" s="137"/>
      <c r="J54" s="137"/>
      <c r="K54" s="137"/>
      <c r="L54" s="136"/>
    </row>
    <row r="55" spans="1:12">
      <c r="A55" s="134"/>
      <c r="B55" s="134"/>
      <c r="C55" s="135">
        <f>YEAR(Input[[#This Row],[Ende]])</f>
        <v>1900</v>
      </c>
      <c r="D55" s="136"/>
      <c r="E55" s="136"/>
      <c r="F55" s="136"/>
      <c r="G55" s="136"/>
      <c r="H55" s="136"/>
      <c r="I55" s="137"/>
      <c r="J55" s="137"/>
      <c r="K55" s="137"/>
      <c r="L55" s="136"/>
    </row>
    <row r="56" spans="1:12">
      <c r="A56" s="134"/>
      <c r="B56" s="134"/>
      <c r="C56" s="135">
        <f>YEAR(Input[[#This Row],[Ende]])</f>
        <v>1900</v>
      </c>
      <c r="D56" s="136"/>
      <c r="E56" s="136"/>
      <c r="F56" s="136"/>
      <c r="G56" s="136"/>
      <c r="H56" s="136"/>
      <c r="I56" s="137"/>
      <c r="J56" s="137"/>
      <c r="K56" s="137"/>
      <c r="L56" s="136"/>
    </row>
    <row r="57" spans="1:12">
      <c r="A57" s="134"/>
      <c r="B57" s="134"/>
      <c r="C57" s="135">
        <f>YEAR(Input[[#This Row],[Ende]])</f>
        <v>1900</v>
      </c>
      <c r="D57" s="136"/>
      <c r="E57" s="136"/>
      <c r="F57" s="136"/>
      <c r="G57" s="136"/>
      <c r="H57" s="136"/>
      <c r="I57" s="137"/>
      <c r="J57" s="137"/>
      <c r="K57" s="137"/>
      <c r="L57" s="136"/>
    </row>
    <row r="58" spans="1:12">
      <c r="A58" s="134"/>
      <c r="B58" s="134"/>
      <c r="C58" s="135">
        <f>YEAR(Input[[#This Row],[Ende]])</f>
        <v>1900</v>
      </c>
      <c r="D58" s="136"/>
      <c r="E58" s="136"/>
      <c r="F58" s="136"/>
      <c r="G58" s="136"/>
      <c r="H58" s="136"/>
      <c r="I58" s="137"/>
      <c r="J58" s="137"/>
      <c r="K58" s="137"/>
      <c r="L58" s="136"/>
    </row>
    <row r="59" spans="1:12">
      <c r="A59" s="134"/>
      <c r="B59" s="134"/>
      <c r="C59" s="135">
        <f>YEAR(Input[[#This Row],[Ende]])</f>
        <v>1900</v>
      </c>
      <c r="D59" s="136"/>
      <c r="E59" s="136"/>
      <c r="F59" s="136"/>
      <c r="G59" s="136"/>
      <c r="H59" s="136"/>
      <c r="I59" s="137"/>
      <c r="J59" s="137"/>
      <c r="K59" s="137"/>
      <c r="L59" s="136"/>
    </row>
    <row r="60" spans="1:12">
      <c r="A60" s="134"/>
      <c r="B60" s="134"/>
      <c r="C60" s="135">
        <f>YEAR(Input[[#This Row],[Ende]])</f>
        <v>1900</v>
      </c>
      <c r="D60" s="136"/>
      <c r="E60" s="136"/>
      <c r="F60" s="136"/>
      <c r="G60" s="136"/>
      <c r="H60" s="136"/>
      <c r="I60" s="137"/>
      <c r="J60" s="137"/>
      <c r="K60" s="137"/>
      <c r="L60" s="136"/>
    </row>
    <row r="61" spans="1:12">
      <c r="A61" s="134"/>
      <c r="B61" s="134"/>
      <c r="C61" s="135">
        <f>YEAR(Input[[#This Row],[Ende]])</f>
        <v>1900</v>
      </c>
      <c r="D61" s="136"/>
      <c r="E61" s="136"/>
      <c r="F61" s="136"/>
      <c r="G61" s="136"/>
      <c r="H61" s="136"/>
      <c r="I61" s="137"/>
      <c r="J61" s="137"/>
      <c r="K61" s="137"/>
      <c r="L61" s="136"/>
    </row>
    <row r="62" spans="1:12">
      <c r="A62" s="134"/>
      <c r="B62" s="134"/>
      <c r="C62" s="135">
        <f>YEAR(Input[[#This Row],[Ende]])</f>
        <v>1900</v>
      </c>
      <c r="D62" s="136"/>
      <c r="E62" s="136"/>
      <c r="F62" s="136"/>
      <c r="G62" s="136"/>
      <c r="H62" s="136"/>
      <c r="I62" s="137"/>
      <c r="J62" s="137"/>
      <c r="K62" s="137"/>
      <c r="L62" s="136"/>
    </row>
    <row r="63" spans="1:12">
      <c r="A63" s="134"/>
      <c r="B63" s="134"/>
      <c r="C63" s="135">
        <f>YEAR(Input[[#This Row],[Ende]])</f>
        <v>1900</v>
      </c>
      <c r="D63" s="136"/>
      <c r="E63" s="136"/>
      <c r="F63" s="136"/>
      <c r="G63" s="136"/>
      <c r="H63" s="136"/>
      <c r="I63" s="137"/>
      <c r="J63" s="137"/>
      <c r="K63" s="137"/>
      <c r="L63" s="136"/>
    </row>
    <row r="64" spans="1:12">
      <c r="A64" s="134"/>
      <c r="B64" s="134"/>
      <c r="C64" s="135">
        <f>YEAR(Input[[#This Row],[Ende]])</f>
        <v>1900</v>
      </c>
      <c r="D64" s="136"/>
      <c r="E64" s="136"/>
      <c r="F64" s="136"/>
      <c r="G64" s="136"/>
      <c r="H64" s="136"/>
      <c r="I64" s="137"/>
      <c r="J64" s="137"/>
      <c r="K64" s="137"/>
      <c r="L64" s="136"/>
    </row>
    <row r="65" spans="1:12">
      <c r="A65" s="134"/>
      <c r="B65" s="134"/>
      <c r="C65" s="135">
        <f>YEAR(Input[[#This Row],[Ende]])</f>
        <v>1900</v>
      </c>
      <c r="D65" s="136"/>
      <c r="E65" s="136"/>
      <c r="F65" s="136"/>
      <c r="G65" s="136"/>
      <c r="H65" s="136"/>
      <c r="I65" s="137"/>
      <c r="J65" s="137"/>
      <c r="K65" s="137"/>
      <c r="L65" s="136"/>
    </row>
    <row r="66" spans="1:12">
      <c r="A66" s="134"/>
      <c r="B66" s="134"/>
      <c r="C66" s="135">
        <f>YEAR(Input[[#This Row],[Ende]])</f>
        <v>1900</v>
      </c>
      <c r="D66" s="136"/>
      <c r="E66" s="136"/>
      <c r="F66" s="136"/>
      <c r="G66" s="136"/>
      <c r="H66" s="136"/>
      <c r="I66" s="137"/>
      <c r="J66" s="137"/>
      <c r="K66" s="137"/>
      <c r="L66" s="136"/>
    </row>
    <row r="67" spans="1:12">
      <c r="A67" s="134"/>
      <c r="B67" s="134"/>
      <c r="C67" s="135">
        <f>YEAR(Input[[#This Row],[Ende]])</f>
        <v>1900</v>
      </c>
      <c r="D67" s="136"/>
      <c r="E67" s="136"/>
      <c r="F67" s="136"/>
      <c r="G67" s="136"/>
      <c r="H67" s="136"/>
      <c r="I67" s="137"/>
      <c r="J67" s="137"/>
      <c r="K67" s="137"/>
      <c r="L67" s="136"/>
    </row>
    <row r="68" spans="1:12">
      <c r="A68" s="134"/>
      <c r="B68" s="134"/>
      <c r="C68" s="135">
        <f>YEAR(Input[[#This Row],[Ende]])</f>
        <v>1900</v>
      </c>
      <c r="D68" s="136"/>
      <c r="E68" s="136"/>
      <c r="F68" s="136"/>
      <c r="G68" s="136"/>
      <c r="H68" s="136"/>
      <c r="I68" s="137"/>
      <c r="J68" s="137"/>
      <c r="K68" s="137"/>
      <c r="L68" s="136"/>
    </row>
    <row r="69" spans="1:12">
      <c r="A69" s="134"/>
      <c r="B69" s="134"/>
      <c r="C69" s="135">
        <f>YEAR(Input[[#This Row],[Ende]])</f>
        <v>1900</v>
      </c>
      <c r="D69" s="136"/>
      <c r="E69" s="136"/>
      <c r="F69" s="136"/>
      <c r="G69" s="136"/>
      <c r="H69" s="136"/>
      <c r="I69" s="137"/>
      <c r="J69" s="137"/>
      <c r="K69" s="137"/>
      <c r="L69" s="136"/>
    </row>
    <row r="70" spans="1:12">
      <c r="A70" s="134"/>
      <c r="B70" s="134"/>
      <c r="C70" s="135">
        <f>YEAR(Input[[#This Row],[Ende]])</f>
        <v>1900</v>
      </c>
      <c r="D70" s="136"/>
      <c r="E70" s="136"/>
      <c r="F70" s="136"/>
      <c r="G70" s="136"/>
      <c r="H70" s="136"/>
      <c r="I70" s="137"/>
      <c r="J70" s="137"/>
      <c r="K70" s="137"/>
      <c r="L70" s="136"/>
    </row>
    <row r="71" spans="1:12">
      <c r="A71" s="134"/>
      <c r="B71" s="134"/>
      <c r="C71" s="135">
        <f>YEAR(Input[[#This Row],[Ende]])</f>
        <v>1900</v>
      </c>
      <c r="D71" s="136"/>
      <c r="E71" s="136"/>
      <c r="F71" s="136"/>
      <c r="G71" s="136"/>
      <c r="H71" s="136"/>
      <c r="I71" s="137"/>
      <c r="J71" s="137"/>
      <c r="K71" s="137"/>
      <c r="L71" s="136"/>
    </row>
    <row r="72" spans="1:12">
      <c r="A72" s="134"/>
      <c r="B72" s="134"/>
      <c r="C72" s="135">
        <f>YEAR(Input[[#This Row],[Ende]])</f>
        <v>1900</v>
      </c>
      <c r="D72" s="136"/>
      <c r="E72" s="136"/>
      <c r="F72" s="136"/>
      <c r="G72" s="136"/>
      <c r="H72" s="136"/>
      <c r="I72" s="137"/>
      <c r="J72" s="137"/>
      <c r="K72" s="137"/>
      <c r="L72" s="136"/>
    </row>
    <row r="73" spans="1:12">
      <c r="A73" s="134"/>
      <c r="B73" s="134"/>
      <c r="C73" s="135">
        <f>YEAR(Input[[#This Row],[Ende]])</f>
        <v>1900</v>
      </c>
      <c r="D73" s="136"/>
      <c r="E73" s="136"/>
      <c r="F73" s="136"/>
      <c r="G73" s="136"/>
      <c r="H73" s="136"/>
      <c r="I73" s="137"/>
      <c r="J73" s="137"/>
      <c r="K73" s="137"/>
      <c r="L73" s="136"/>
    </row>
    <row r="74" spans="1:12">
      <c r="A74" s="134"/>
      <c r="B74" s="134"/>
      <c r="C74" s="135">
        <f>YEAR(Input[[#This Row],[Ende]])</f>
        <v>1900</v>
      </c>
      <c r="D74" s="136"/>
      <c r="E74" s="136"/>
      <c r="F74" s="136"/>
      <c r="G74" s="136"/>
      <c r="H74" s="136"/>
      <c r="I74" s="137"/>
      <c r="J74" s="137"/>
      <c r="K74" s="137"/>
      <c r="L74" s="136"/>
    </row>
    <row r="75" spans="1:12">
      <c r="A75" s="134"/>
      <c r="B75" s="134"/>
      <c r="C75" s="135">
        <f>YEAR(Input[[#This Row],[Ende]])</f>
        <v>1900</v>
      </c>
      <c r="D75" s="136"/>
      <c r="E75" s="136"/>
      <c r="F75" s="136"/>
      <c r="G75" s="136"/>
      <c r="H75" s="136"/>
      <c r="I75" s="137"/>
      <c r="J75" s="137"/>
      <c r="K75" s="137"/>
      <c r="L75" s="136"/>
    </row>
    <row r="76" spans="1:12">
      <c r="A76" s="134"/>
      <c r="B76" s="134"/>
      <c r="C76" s="135">
        <f>YEAR(Input[[#This Row],[Ende]])</f>
        <v>1900</v>
      </c>
      <c r="D76" s="136"/>
      <c r="E76" s="136"/>
      <c r="F76" s="136"/>
      <c r="G76" s="136"/>
      <c r="H76" s="136"/>
      <c r="I76" s="137"/>
      <c r="J76" s="137"/>
      <c r="K76" s="137"/>
      <c r="L76" s="136"/>
    </row>
    <row r="77" spans="1:12">
      <c r="A77" s="134"/>
      <c r="B77" s="134"/>
      <c r="C77" s="135">
        <f>YEAR(Input[[#This Row],[Ende]])</f>
        <v>1900</v>
      </c>
      <c r="D77" s="136"/>
      <c r="E77" s="136"/>
      <c r="F77" s="136"/>
      <c r="G77" s="136"/>
      <c r="H77" s="136"/>
      <c r="I77" s="137"/>
      <c r="J77" s="137"/>
      <c r="K77" s="137"/>
      <c r="L77" s="136"/>
    </row>
    <row r="78" spans="1:12">
      <c r="A78" s="134"/>
      <c r="B78" s="134"/>
      <c r="C78" s="135">
        <f>YEAR(Input[[#This Row],[Ende]])</f>
        <v>1900</v>
      </c>
      <c r="D78" s="136"/>
      <c r="E78" s="136"/>
      <c r="F78" s="136"/>
      <c r="G78" s="136"/>
      <c r="H78" s="136"/>
      <c r="I78" s="137"/>
      <c r="J78" s="137"/>
      <c r="K78" s="137"/>
      <c r="L78" s="136"/>
    </row>
    <row r="79" spans="1:12">
      <c r="A79" s="134"/>
      <c r="B79" s="134"/>
      <c r="C79" s="135">
        <f>YEAR(Input[[#This Row],[Ende]])</f>
        <v>1900</v>
      </c>
      <c r="D79" s="136"/>
      <c r="E79" s="136"/>
      <c r="F79" s="136"/>
      <c r="G79" s="136"/>
      <c r="H79" s="136"/>
      <c r="I79" s="137"/>
      <c r="J79" s="137"/>
      <c r="K79" s="137"/>
      <c r="L79" s="136"/>
    </row>
    <row r="80" spans="1:12">
      <c r="A80" s="134"/>
      <c r="B80" s="134"/>
      <c r="C80" s="135">
        <f>YEAR(Input[[#This Row],[Ende]])</f>
        <v>1900</v>
      </c>
      <c r="D80" s="136"/>
      <c r="E80" s="136"/>
      <c r="F80" s="136"/>
      <c r="G80" s="136"/>
      <c r="H80" s="136"/>
      <c r="I80" s="137"/>
      <c r="J80" s="137"/>
      <c r="K80" s="137"/>
      <c r="L80" s="136"/>
    </row>
  </sheetData>
  <sheetProtection algorithmName="SHA-512" hashValue="ju42UxuVx7B6R8gjozNfqvPBK8caD3Shg9PoLtaloQytZaBDGukxDLkwJfSu3gtXwwXX/+L7o4khKZ9R7UTjyw==" saltValue="cXFZlH586crg2wfPNkKM4Q==" spinCount="100000" sheet="1" selectLockedCells="1"/>
  <mergeCells count="10">
    <mergeCell ref="A1:L1"/>
    <mergeCell ref="A6:C6"/>
    <mergeCell ref="A4:C4"/>
    <mergeCell ref="A5:C5"/>
    <mergeCell ref="E4:F4"/>
    <mergeCell ref="E5:F5"/>
    <mergeCell ref="E6:F6"/>
    <mergeCell ref="I4:J4"/>
    <mergeCell ref="I5:J5"/>
    <mergeCell ref="I6:J6"/>
  </mergeCells>
  <conditionalFormatting sqref="C10:C80">
    <cfRule type="cellIs" dxfId="58" priority="35" operator="greaterThan">
      <formula>$G$6</formula>
    </cfRule>
  </conditionalFormatting>
  <conditionalFormatting sqref="A10:F10 E16:G80 C10:C80 A11:D80 E11:F15 H10:L80">
    <cfRule type="cellIs" dxfId="57" priority="32" operator="equal">
      <formula>1900</formula>
    </cfRule>
  </conditionalFormatting>
  <conditionalFormatting sqref="B10:B80">
    <cfRule type="expression" dxfId="56" priority="11">
      <formula>YEAR($B10)&gt;$G$6</formula>
    </cfRule>
    <cfRule type="expression" dxfId="55" priority="16">
      <formula>$B10&lt;$A10</formula>
    </cfRule>
  </conditionalFormatting>
  <conditionalFormatting sqref="G10:G15">
    <cfRule type="cellIs" dxfId="54" priority="1" operator="equal">
      <formula>1900</formula>
    </cfRule>
  </conditionalFormatting>
  <dataValidations xWindow="301" yWindow="643" count="16">
    <dataValidation type="list" allowBlank="1" showInputMessage="1" showErrorMessage="1" sqref="A3">
      <formula1>"Ja,Nein"</formula1>
    </dataValidation>
    <dataValidation showInputMessage="1" showErrorMessage="1" errorTitle="Nachname erforderlich" error="Bitte den Nachnamen eingeben" promptTitle="Name" prompt="Bitte den Nachnamen eingeben" sqref="D4"/>
    <dataValidation type="date" showInputMessage="1" showErrorMessage="1" errorTitle="richtiges Geburtsdatum" error="Bitte gebe Sie das Geburtsdatum im Format tt.mm.jjjj ein!" promptTitle="Geburtsdatum" prompt="Bitte das Geburtsdatum tt.mm.jjjj eingeben" sqref="L5">
      <formula1>13881</formula1>
      <formula2>37986</formula2>
    </dataValidation>
    <dataValidation showInputMessage="1" showErrorMessage="1" errorTitle="Fehlende E-Mailadresse" error="Bitte ergänzen Sie eine E-Mailadresse!" promptTitle="Bitte E-Mailadresse eingeben" prompt="Bitte geben Sie eine E-Mailadresse ein." sqref="L6"/>
    <dataValidation type="textLength" operator="greaterThan" allowBlank="1" showInputMessage="1" showErrorMessage="1" errorTitle="Anschrift unvollständig" error="Bitte ergänzen Sie den Straßennamen." promptTitle="Straße und Hausnummer" prompt="Bitte geben Sie den Straßennamen gefolgt von der Hausnummer ein" sqref="I4:J4">
      <formula1>4</formula1>
    </dataValidation>
    <dataValidation allowBlank="1" showInputMessage="1" showErrorMessage="1" errorTitle="PLZ un Ort" error="PLZ und Ort ergänzen!" promptTitle="Postleitzahl und Ort" prompt="Bitte geben Sie Ihre Postleitzahl und den Ort ein" sqref="I5:J5"/>
    <dataValidation type="date" operator="greaterThanOrEqual" allowBlank="1" showInputMessage="1" showErrorMessage="1" errorTitle="Datumseingabe" error="Veranstaltungen vor dem 01.01.2015 können nicht mehr berücksichtigt werden!_x000a_" promptTitle="Veranstaltungsbeginn" prompt="Bitte geben Sie den Veranstaltungsbeginn im Format tt.mm.jjj ein" sqref="A10">
      <formula1>42005</formula1>
    </dataValidation>
    <dataValidation type="whole" showInputMessage="1" showErrorMessage="1" errorTitle="UE-Fehler" error="Hoppla, der Wert sollte mindestens 1 sein, mehr als 20 ist kaum möglich!" promptTitle="Unterrichtseinheiten" prompt="Nur für Seminare: Bitte geben Sie ein wieviel Unterrichtseinheiten (= 45 Minuten) das Seminar hatte." sqref="K10:K80">
      <formula1>1</formula1>
      <formula2>20</formula2>
    </dataValidation>
    <dataValidation type="date" operator="greaterThanOrEqual" allowBlank="1" showInputMessage="1" showErrorMessage="1" errorTitle="falsches Datum" error="Daten vor dem 01.01.2015 können nicht mehr gewertet werden!_x000a_Bitte Datumsformat tt.mm.jjjj wählen." promptTitle="Enddatum" prompt="Bitte das Datum für das Veranstaltungsende eingeben im Format tt.mm.jjjj" sqref="B10">
      <formula1>42005</formula1>
    </dataValidation>
    <dataValidation type="textLength" operator="greaterThanOrEqual" showInputMessage="1" showErrorMessage="1" errorTitle="Vorname fehlt" error="Auch ein Vorname wäre nett!" promptTitle="Vorname" prompt="Bitte geben Sie Ihren Vornamen ein!" sqref="G4">
      <formula1>1</formula1>
    </dataValidation>
    <dataValidation allowBlank="1" showInputMessage="1" showErrorMessage="1" prompt="Wird automatisch berechnet aus der Datumseingabe der Veranstaltungen" sqref="D6"/>
    <dataValidation allowBlank="1" showInputMessage="1" showErrorMessage="1" prompt="Keine Eingabe erforderlich, wird automatisch generiert." sqref="G6"/>
    <dataValidation allowBlank="1" showInputMessage="1" showErrorMessage="1" prompt="Eingabe nicht erforderlich, wird automatisch aus den Anfangs- und Enddaten errechnet." sqref="C10:C80"/>
    <dataValidation type="list" showInputMessage="1" showErrorMessage="1" errorTitle="Veröffentlichung" error="Bitte eine Auswahl aus JA oder NEIN treffen!" promptTitle="Einverständnis" prompt="Bitte wählen Sie JA oder NEIN" sqref="B3">
      <formula1>"Ja,Nein"</formula1>
    </dataValidation>
    <dataValidation allowBlank="1" showInputMessage="1" showErrorMessage="1" prompt="Bitte entweder Kürzel eingeben UND im Nachbarfeld die Vereinsnr. hinzufügen_x000a_ODER wenn die Vereinsnr. unbekannt den vollständigen Vereinsnamen eingeben." sqref="D5"/>
    <dataValidation allowBlank="1" showInputMessage="1" showErrorMessage="1" prompt="Bitte die DSV-Verinsnr. eintragen (z.B. HA004)" sqref="G5"/>
  </dataValidations>
  <pageMargins left="0.7" right="0.7" top="0.78740157499999996" bottom="0.78740157499999996" header="0.3" footer="0.3"/>
  <pageSetup paperSize="9" scale="60" orientation="landscape" r:id="rId1"/>
  <drawing r:id="rId2"/>
  <tableParts count="1">
    <tablePart r:id="rId3"/>
  </tableParts>
  <extLst>
    <ext xmlns:x14="http://schemas.microsoft.com/office/spreadsheetml/2009/9/main" uri="{CCE6A557-97BC-4b89-ADB6-D9C93CAAB3DF}">
      <x14:dataValidations xmlns:xm="http://schemas.microsoft.com/office/excel/2006/main" xWindow="301" yWindow="643" count="4">
        <x14:dataValidation type="list" allowBlank="1" showInputMessage="1" showErrorMessage="1">
          <x14:formula1>
            <xm:f>Hintergrund!$E$10:$E$13</xm:f>
          </x14:formula1>
          <xm:sqref>L11:L80</xm:sqref>
        </x14:dataValidation>
        <x14:dataValidation type="list" showInputMessage="1" showErrorMessage="1" errorTitle="Funktion" error="Bitte nur eine Funktionen angeben, die in der Dropdownliste (kleiner Pfeil rechts) enthalten ist!" promptTitle="Funktion" prompt="Bitte mit dem Pfeil rechts das Dropdownmenü öffnen und auswählen._x000a_ACHTUNG: Bei Seminaren wählen Sie bitte die Funktion aus, für die das Seminar qualifizieren soll: Als entweder &quot;Obmann Protestkomitee&quot; oder &quot;Wettfahrtleiter&quot;!">
          <x14:formula1>
            <xm:f>Hintergrund!$C$10:$C$15</xm:f>
          </x14:formula1>
          <xm:sqref>H10:H80</xm:sqref>
        </x14:dataValidation>
        <x14:dataValidation type="list" allowBlank="1" showInputMessage="1" showErrorMessage="1" errorTitle="Nachweis" error="Bitte einen Wert mit dem kleinen Pfeil rechts aufrufen und auswählen!" promptTitle="Nachweis" prompt="Bitte auswählen (kleiner Pfeil rechts für Auswahl)">
          <x14:formula1>
            <xm:f>Hintergrund!$E$10:$E$13</xm:f>
          </x14:formula1>
          <xm:sqref>L10</xm:sqref>
        </x14:dataValidation>
        <x14:dataValidation type="list" showInputMessage="1" showErrorMessage="1" errorTitle="Veranstaltungart ungültig" error="Bitte geben Sie KEINEN Freitext ein, sondern wählen Sie aus der Dropdownliste (kleiner Pfeil rechts neben der Zelle!)" promptTitle="Veranstaltungsart" prompt="Bitte klicken Sie rechts auf den Pfeil und wählen Sie einen Veranstaltungstyp aus der Dropdownliste!">
          <x14:formula1>
            <xm:f>Hintergrund!$A$10:$A$16</xm:f>
          </x14:formula1>
          <xm:sqref>D10:D80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showGridLines="0" workbookViewId="0">
      <selection activeCell="C11" sqref="C11:D11"/>
    </sheetView>
  </sheetViews>
  <sheetFormatPr baseColWidth="10" defaultRowHeight="14.25"/>
  <cols>
    <col min="1" max="1" width="11.25" customWidth="1"/>
  </cols>
  <sheetData/>
  <sheetProtection algorithmName="SHA-512" hashValue="lEJQ3grNXTU7RRtBPKbG/MWuu6NvYXTKoF43vRaJfmSk186oMDbx+ohKAscNjk4p5vsSkNHjG/a/Y8LwyQ9ycg==" saltValue="4QXOIxvLgnziSj3F7JND0A==" spinCount="100000" sheet="1" objects="1" scenarios="1"/>
  <pageMargins left="0.7" right="0.7" top="0.78740157499999996" bottom="0.78740157499999996"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L39"/>
  <sheetViews>
    <sheetView zoomScale="80" zoomScaleNormal="80" zoomScaleSheetLayoutView="55" workbookViewId="0">
      <selection activeCell="J39" sqref="J39"/>
    </sheetView>
  </sheetViews>
  <sheetFormatPr baseColWidth="10" defaultRowHeight="14.25"/>
  <cols>
    <col min="1" max="1" width="32.625" customWidth="1"/>
    <col min="2" max="2" width="13.25" customWidth="1"/>
    <col min="4" max="4" width="22" bestFit="1" customWidth="1"/>
    <col min="5" max="5" width="18.75" customWidth="1"/>
    <col min="6" max="6" width="15.5" customWidth="1"/>
    <col min="7" max="8" width="14.625" customWidth="1"/>
    <col min="9" max="9" width="17.625" customWidth="1"/>
    <col min="10" max="10" width="20.75" bestFit="1" customWidth="1"/>
    <col min="12" max="12" width="19.75" customWidth="1"/>
  </cols>
  <sheetData>
    <row r="1" spans="1:12" ht="27" customHeight="1">
      <c r="A1" s="194" t="s">
        <v>29</v>
      </c>
      <c r="B1" s="194"/>
      <c r="C1" s="194"/>
      <c r="D1" s="194"/>
      <c r="E1" s="194"/>
      <c r="F1" s="194"/>
      <c r="G1" s="194"/>
      <c r="H1" s="194"/>
      <c r="I1" s="194"/>
      <c r="J1" s="194"/>
      <c r="K1" s="194"/>
      <c r="L1" s="194"/>
    </row>
    <row r="2" spans="1:12" ht="19.899999999999999" customHeight="1">
      <c r="A2" s="197" t="s">
        <v>8</v>
      </c>
      <c r="B2" s="197"/>
      <c r="C2" s="30">
        <f>Dateneingabe!D4</f>
        <v>0</v>
      </c>
      <c r="D2" s="27" t="s">
        <v>9</v>
      </c>
      <c r="E2" s="30">
        <f>Dateneingabe!G4</f>
        <v>0</v>
      </c>
      <c r="F2" s="115"/>
      <c r="G2" s="207" t="str">
        <f>Dateneingabe!I4&amp;", "&amp;Dateneingabe!I5</f>
        <v xml:space="preserve">, </v>
      </c>
      <c r="H2" s="207"/>
      <c r="I2" s="207"/>
      <c r="J2" s="207"/>
      <c r="K2" s="13"/>
      <c r="L2" s="13"/>
    </row>
    <row r="3" spans="1:12" ht="19.899999999999999" customHeight="1" thickBot="1">
      <c r="A3" s="197" t="s">
        <v>10</v>
      </c>
      <c r="B3" s="197"/>
      <c r="C3" s="30">
        <f>Dateneingabe!D5</f>
        <v>0</v>
      </c>
      <c r="D3" s="27" t="s">
        <v>26</v>
      </c>
      <c r="E3" s="30">
        <f>Dateneingabe!G5</f>
        <v>0</v>
      </c>
      <c r="F3" s="115"/>
      <c r="G3" s="207">
        <f>Dateneingabe!I6</f>
        <v>0</v>
      </c>
      <c r="H3" s="207"/>
      <c r="I3" s="207"/>
      <c r="J3" s="207"/>
      <c r="K3" s="14"/>
      <c r="L3" s="13"/>
    </row>
    <row r="4" spans="1:12" ht="19.899999999999999" customHeight="1" thickBot="1">
      <c r="A4" s="28"/>
      <c r="B4" s="28" t="s">
        <v>22</v>
      </c>
      <c r="C4" s="29" t="s">
        <v>36</v>
      </c>
      <c r="D4" s="27" t="s">
        <v>23</v>
      </c>
      <c r="E4" s="29" t="s">
        <v>24</v>
      </c>
      <c r="F4" s="115"/>
      <c r="G4" s="208"/>
      <c r="H4" s="208"/>
      <c r="I4" s="208"/>
      <c r="J4" s="208"/>
      <c r="K4" s="14"/>
      <c r="L4" s="13"/>
    </row>
    <row r="5" spans="1:12" s="1" customFormat="1" ht="15" thickBot="1">
      <c r="A5" s="14"/>
      <c r="B5" s="14"/>
      <c r="C5" s="14"/>
      <c r="D5" s="14"/>
      <c r="E5" s="14"/>
      <c r="F5" s="14"/>
      <c r="G5" s="14"/>
      <c r="H5" s="14"/>
      <c r="I5" s="14"/>
      <c r="J5" s="14"/>
      <c r="K5" s="14"/>
      <c r="L5" s="14"/>
    </row>
    <row r="6" spans="1:12" ht="33.6" customHeight="1">
      <c r="A6" s="203" t="s">
        <v>77</v>
      </c>
      <c r="B6" s="204"/>
      <c r="C6" s="182" t="s">
        <v>78</v>
      </c>
      <c r="D6" s="183"/>
      <c r="E6" s="184"/>
      <c r="F6" s="201" t="s">
        <v>79</v>
      </c>
      <c r="G6" s="199"/>
      <c r="H6" s="202"/>
      <c r="I6" s="200"/>
      <c r="J6" s="198" t="s">
        <v>80</v>
      </c>
      <c r="K6" s="199"/>
      <c r="L6" s="200"/>
    </row>
    <row r="7" spans="1:12" s="109" customFormat="1" ht="27.6" customHeight="1">
      <c r="A7" s="110" t="s">
        <v>100</v>
      </c>
      <c r="B7" s="108" t="str">
        <f>IF($G$38&gt;39,"erfüllt","nicht erfüllt")</f>
        <v>nicht erfüllt</v>
      </c>
      <c r="C7" s="185" t="s">
        <v>102</v>
      </c>
      <c r="D7" s="186"/>
      <c r="E7" s="108" t="str">
        <f>IF($G$38&gt;49,"erfüllt","nicht erfüllt")</f>
        <v>nicht erfüllt</v>
      </c>
      <c r="F7" s="185" t="s">
        <v>103</v>
      </c>
      <c r="G7" s="186"/>
      <c r="H7" s="123"/>
      <c r="I7" s="108" t="str">
        <f>IF($G$38&gt;69,"erfüllt","nicht erfüllt")</f>
        <v>nicht erfüllt</v>
      </c>
      <c r="J7" s="185" t="s">
        <v>103</v>
      </c>
      <c r="K7" s="186"/>
      <c r="L7" s="108" t="str">
        <f>IF($G$38&gt;69,"erfüllt","nicht erfüllt")</f>
        <v>nicht erfüllt</v>
      </c>
    </row>
    <row r="8" spans="1:12">
      <c r="A8" s="131" t="s">
        <v>86</v>
      </c>
      <c r="B8" s="103">
        <f>$F$38</f>
        <v>0</v>
      </c>
      <c r="C8" s="205" t="s">
        <v>86</v>
      </c>
      <c r="D8" s="206"/>
      <c r="E8" s="103">
        <f>$F$38</f>
        <v>0</v>
      </c>
      <c r="F8" s="205" t="s">
        <v>86</v>
      </c>
      <c r="G8" s="206"/>
      <c r="H8" s="124"/>
      <c r="I8" s="103">
        <f>$F$38</f>
        <v>0</v>
      </c>
      <c r="J8" s="205" t="s">
        <v>86</v>
      </c>
      <c r="K8" s="206"/>
      <c r="L8" s="103">
        <f>$F$38</f>
        <v>0</v>
      </c>
    </row>
    <row r="9" spans="1:12" s="102" customFormat="1" ht="30">
      <c r="A9" s="101" t="s">
        <v>101</v>
      </c>
      <c r="B9" s="103">
        <f>$H$36</f>
        <v>0</v>
      </c>
      <c r="C9" s="210" t="s">
        <v>85</v>
      </c>
      <c r="D9" s="211"/>
      <c r="E9" s="106">
        <f>$H$36</f>
        <v>0</v>
      </c>
      <c r="F9" s="210" t="s">
        <v>85</v>
      </c>
      <c r="G9" s="211"/>
      <c r="H9" s="125"/>
      <c r="I9" s="106">
        <f>$H$36</f>
        <v>0</v>
      </c>
      <c r="J9" s="210" t="s">
        <v>85</v>
      </c>
      <c r="K9" s="211"/>
      <c r="L9" s="106">
        <f>$H$36</f>
        <v>0</v>
      </c>
    </row>
    <row r="10" spans="1:12" ht="15">
      <c r="A10" s="112" t="s">
        <v>18</v>
      </c>
      <c r="B10" s="105" t="str">
        <f>IF(($F$38+$B$9)&gt;69,"erfüllt","nicht erfüllt")</f>
        <v>nicht erfüllt</v>
      </c>
      <c r="C10" s="187" t="s">
        <v>18</v>
      </c>
      <c r="D10" s="188"/>
      <c r="E10" s="105" t="str">
        <f>IF(($F$38+$E$9)&gt;69,"erfüllt","nicht erfüllt")</f>
        <v>nicht erfüllt</v>
      </c>
      <c r="F10" s="187" t="s">
        <v>21</v>
      </c>
      <c r="G10" s="188"/>
      <c r="H10" s="126"/>
      <c r="I10" s="105" t="str">
        <f>IF(($I$8+$I$9)&gt;89,"erfüllt","nicht erfüllt")</f>
        <v>nicht erfüllt</v>
      </c>
      <c r="J10" s="187" t="s">
        <v>21</v>
      </c>
      <c r="K10" s="188"/>
      <c r="L10" s="105" t="str">
        <f>IF(($L$8+$L$9)&gt;89,"erfüllt","nicht erfüllt")</f>
        <v>nicht erfüllt</v>
      </c>
    </row>
    <row r="11" spans="1:12" ht="15">
      <c r="A11" s="113" t="s">
        <v>20</v>
      </c>
      <c r="B11" s="104" t="str">
        <f>IF((L17+L21+L25+L29)&gt;29,"erfüllt","nicht erfüllt")</f>
        <v>nicht erfüllt</v>
      </c>
      <c r="C11" s="187" t="s">
        <v>20</v>
      </c>
      <c r="D11" s="188"/>
      <c r="E11" s="104" t="str">
        <f>IF((L19+L23+L27+L31)&gt;29,"erfüllt","nicht erfüllt")</f>
        <v>nicht erfüllt</v>
      </c>
      <c r="F11" s="187" t="s">
        <v>20</v>
      </c>
      <c r="G11" s="188"/>
      <c r="H11" s="127"/>
      <c r="I11" s="104" t="str">
        <f>IF((L18+L22+L26+L30)&gt;29,"erfüllt","nicht erfüllt")</f>
        <v>nicht erfüllt</v>
      </c>
      <c r="J11" s="187" t="s">
        <v>20</v>
      </c>
      <c r="K11" s="188"/>
      <c r="L11" s="104" t="str">
        <f>IF((L19+L27+L31+L23)&gt;29,"erfüllt","nicht erfüllt")</f>
        <v>nicht erfüllt</v>
      </c>
    </row>
    <row r="12" spans="1:12" ht="16.5" thickBot="1">
      <c r="A12" s="114" t="s">
        <v>19</v>
      </c>
      <c r="B12" s="3" t="str">
        <f>IF(AND(B7="erfüllt",B10="erfüllt",B11="erfüllt"),"erfüllt","nicht erfüllt")</f>
        <v>nicht erfüllt</v>
      </c>
      <c r="C12" s="195" t="s">
        <v>19</v>
      </c>
      <c r="D12" s="196"/>
      <c r="E12" s="3" t="str">
        <f>IF(AND(E7="erfüllt",E10="erfüllt",E11="erfüllt"),"erfüllt","nicht erfüllt")</f>
        <v>nicht erfüllt</v>
      </c>
      <c r="F12" s="195" t="s">
        <v>19</v>
      </c>
      <c r="G12" s="196"/>
      <c r="H12" s="128"/>
      <c r="I12" s="107" t="str">
        <f>IF(AND(I7="erfüllt",I10="erfüllt",I11="erfüllt"),"erfüllt","nicht erfüllt")</f>
        <v>nicht erfüllt</v>
      </c>
      <c r="J12" s="195" t="s">
        <v>19</v>
      </c>
      <c r="K12" s="196"/>
      <c r="L12" s="107" t="str">
        <f>IF(AND(L7="erfüllt",L10="erfüllt",L11="erfüllt"),"erfüllt","nicht erfüllt")</f>
        <v>nicht erfüllt</v>
      </c>
    </row>
    <row r="13" spans="1:12" s="1" customFormat="1">
      <c r="A13" s="14"/>
      <c r="B13" s="14"/>
      <c r="C13" s="14"/>
      <c r="D13" s="14"/>
      <c r="E13" s="14"/>
      <c r="F13" s="14"/>
      <c r="G13" s="14"/>
      <c r="H13" s="14"/>
      <c r="I13" s="14"/>
      <c r="J13" s="14"/>
      <c r="K13" s="14"/>
      <c r="L13" s="14"/>
    </row>
    <row r="14" spans="1:12" ht="15" thickBot="1">
      <c r="A14" s="129" t="s">
        <v>95</v>
      </c>
      <c r="B14" s="130" t="s">
        <v>96</v>
      </c>
      <c r="C14" s="130" t="s">
        <v>97</v>
      </c>
      <c r="D14" s="130" t="s">
        <v>98</v>
      </c>
      <c r="E14" s="130" t="s">
        <v>99</v>
      </c>
      <c r="F14" s="13"/>
      <c r="G14" s="13"/>
      <c r="H14" s="13"/>
      <c r="I14" s="13"/>
      <c r="J14" s="13"/>
      <c r="K14" s="13"/>
      <c r="L14" s="13"/>
    </row>
    <row r="15" spans="1:12" ht="15">
      <c r="A15" s="5" t="s">
        <v>1</v>
      </c>
      <c r="B15" s="6" t="s">
        <v>11</v>
      </c>
      <c r="C15" s="31">
        <f>Dateneingabe!D6</f>
        <v>1900</v>
      </c>
      <c r="D15" s="6" t="s">
        <v>12</v>
      </c>
      <c r="E15" s="31">
        <f>Dateneingabe!G6</f>
        <v>1903</v>
      </c>
      <c r="F15" s="191" t="s">
        <v>0</v>
      </c>
      <c r="G15" s="13"/>
      <c r="H15" s="13"/>
      <c r="I15" s="13"/>
      <c r="J15" s="11" t="s">
        <v>13</v>
      </c>
      <c r="K15" s="6" t="s">
        <v>16</v>
      </c>
      <c r="L15" s="176" t="s">
        <v>0</v>
      </c>
    </row>
    <row r="16" spans="1:12" ht="28.5">
      <c r="A16" s="7" t="s">
        <v>4</v>
      </c>
      <c r="B16" s="99" t="s">
        <v>4</v>
      </c>
      <c r="C16" s="99" t="s">
        <v>2</v>
      </c>
      <c r="D16" s="100" t="s">
        <v>81</v>
      </c>
      <c r="E16" s="99" t="s">
        <v>3</v>
      </c>
      <c r="F16" s="192"/>
      <c r="G16" s="13" t="s">
        <v>94</v>
      </c>
      <c r="H16" s="13"/>
      <c r="I16" s="13"/>
      <c r="J16" s="189">
        <f>A17</f>
        <v>1900</v>
      </c>
      <c r="K16" s="190"/>
      <c r="L16" s="177"/>
    </row>
    <row r="17" spans="1:12" ht="15.75">
      <c r="A17" s="189">
        <f>Hintergrund!M3</f>
        <v>1900</v>
      </c>
      <c r="B17" s="190"/>
      <c r="C17" s="190"/>
      <c r="D17" s="190"/>
      <c r="E17" s="190"/>
      <c r="F17" s="9"/>
      <c r="G17" s="13"/>
      <c r="H17" s="13"/>
      <c r="I17" s="13"/>
      <c r="J17" s="12" t="s">
        <v>14</v>
      </c>
      <c r="K17" s="32">
        <f>Hintergrund!M24</f>
        <v>0</v>
      </c>
      <c r="L17" s="9">
        <f>K17*3</f>
        <v>0</v>
      </c>
    </row>
    <row r="18" spans="1:12" ht="15">
      <c r="A18" s="2" t="s">
        <v>5</v>
      </c>
      <c r="B18" s="21">
        <f>Hintergrund!$M$4</f>
        <v>0</v>
      </c>
      <c r="C18" s="21">
        <f>Hintergrund!$M$5</f>
        <v>0</v>
      </c>
      <c r="D18" s="21">
        <f>Hintergrund!$M$7+Hintergrund!$M$8+Hintergrund!$M$6</f>
        <v>0</v>
      </c>
      <c r="E18" s="21">
        <f>Hintergrund!$M$9</f>
        <v>0</v>
      </c>
      <c r="F18" s="9">
        <f>B18*15+C18*10+D18*5</f>
        <v>0</v>
      </c>
      <c r="G18" s="9">
        <f>B18*15+C18*10</f>
        <v>0</v>
      </c>
      <c r="H18" s="13"/>
      <c r="I18" s="13"/>
      <c r="J18" s="12" t="s">
        <v>25</v>
      </c>
      <c r="K18" s="32">
        <f>Hintergrund!M28</f>
        <v>0</v>
      </c>
      <c r="L18" s="9">
        <f>K18*3</f>
        <v>0</v>
      </c>
    </row>
    <row r="19" spans="1:12" ht="15">
      <c r="A19" s="2" t="s">
        <v>6</v>
      </c>
      <c r="B19" s="21">
        <f>Hintergrund!$M$10</f>
        <v>0</v>
      </c>
      <c r="C19" s="21">
        <f>Hintergrund!$M$11</f>
        <v>0</v>
      </c>
      <c r="D19" s="21">
        <f>Hintergrund!$M$13+Hintergrund!$M$14+Hintergrund!$M$12</f>
        <v>0</v>
      </c>
      <c r="E19" s="21">
        <f>Hintergrund!$M$15</f>
        <v>0</v>
      </c>
      <c r="F19" s="9">
        <f>B19*30+C19*20+D19*10</f>
        <v>0</v>
      </c>
      <c r="G19" s="9">
        <f>B19*30+C19*20</f>
        <v>0</v>
      </c>
      <c r="H19" s="13"/>
      <c r="I19" s="13"/>
      <c r="J19" s="12" t="s">
        <v>15</v>
      </c>
      <c r="K19" s="32">
        <f>Hintergrund!M26</f>
        <v>0</v>
      </c>
      <c r="L19" s="9">
        <f>K19*3</f>
        <v>0</v>
      </c>
    </row>
    <row r="20" spans="1:12" ht="15.75">
      <c r="A20" s="2" t="s">
        <v>76</v>
      </c>
      <c r="B20" s="21">
        <f>Hintergrund!$M$16</f>
        <v>0</v>
      </c>
      <c r="C20" s="21">
        <f>Hintergrund!$M$17</f>
        <v>0</v>
      </c>
      <c r="D20" s="21">
        <f>Hintergrund!$M$19+Hintergrund!$M$20++Hintergrund!$M$18</f>
        <v>0</v>
      </c>
      <c r="E20" s="21">
        <f>Hintergrund!$M$21</f>
        <v>0</v>
      </c>
      <c r="F20" s="9">
        <f>B20*45+C20*30+D20*15</f>
        <v>0</v>
      </c>
      <c r="G20" s="9">
        <f>B20*45+C20*30</f>
        <v>0</v>
      </c>
      <c r="H20" s="13"/>
      <c r="I20" s="13"/>
      <c r="J20" s="189">
        <f>A22</f>
        <v>1901</v>
      </c>
      <c r="K20" s="190"/>
      <c r="L20" s="22">
        <f>SUM(L17:L19)</f>
        <v>0</v>
      </c>
    </row>
    <row r="21" spans="1:12" ht="15">
      <c r="A21" s="2" t="s">
        <v>7</v>
      </c>
      <c r="B21" s="21">
        <f>Hintergrund!$M$22</f>
        <v>0</v>
      </c>
      <c r="C21" s="193"/>
      <c r="D21" s="193"/>
      <c r="E21" s="193"/>
      <c r="F21" s="9">
        <f>B21*30</f>
        <v>0</v>
      </c>
      <c r="G21" s="9">
        <f>B21*30</f>
        <v>0</v>
      </c>
      <c r="H21" s="13"/>
      <c r="I21" s="13"/>
      <c r="J21" s="12" t="s">
        <v>14</v>
      </c>
      <c r="K21" s="32">
        <f>Hintergrund!N24</f>
        <v>0</v>
      </c>
      <c r="L21" s="9">
        <f>K21*3</f>
        <v>0</v>
      </c>
    </row>
    <row r="22" spans="1:12" ht="15.75">
      <c r="A22" s="189">
        <f>Hintergrund!N3</f>
        <v>1901</v>
      </c>
      <c r="B22" s="190"/>
      <c r="C22" s="190"/>
      <c r="D22" s="190"/>
      <c r="E22" s="190"/>
      <c r="F22" s="22">
        <f>SUM(F18:F21)</f>
        <v>0</v>
      </c>
      <c r="G22" s="121">
        <f>SUM(G18:G21)</f>
        <v>0</v>
      </c>
      <c r="H22" s="13"/>
      <c r="I22" s="13"/>
      <c r="J22" s="12" t="s">
        <v>25</v>
      </c>
      <c r="K22" s="32">
        <f>Hintergrund!N28</f>
        <v>0</v>
      </c>
      <c r="L22" s="9">
        <f>K22*3</f>
        <v>0</v>
      </c>
    </row>
    <row r="23" spans="1:12" ht="15">
      <c r="A23" s="2" t="s">
        <v>5</v>
      </c>
      <c r="B23" s="45">
        <f>Hintergrund!$N$4</f>
        <v>0</v>
      </c>
      <c r="C23" s="45">
        <f>Hintergrund!$N$5</f>
        <v>0</v>
      </c>
      <c r="D23" s="45">
        <f>Hintergrund!$N$7+Hintergrund!$N$8+Hintergrund!$N$6</f>
        <v>0</v>
      </c>
      <c r="E23" s="45">
        <f>Hintergrund!$N$9</f>
        <v>0</v>
      </c>
      <c r="F23" s="9">
        <f>B23*15+C23*10+D23*5</f>
        <v>0</v>
      </c>
      <c r="G23" s="9">
        <f>B23*15+C23*10</f>
        <v>0</v>
      </c>
      <c r="H23" s="13"/>
      <c r="I23" s="13"/>
      <c r="J23" s="12" t="s">
        <v>15</v>
      </c>
      <c r="K23" s="32">
        <f>Hintergrund!N26</f>
        <v>0</v>
      </c>
      <c r="L23" s="9">
        <f>K23*3</f>
        <v>0</v>
      </c>
    </row>
    <row r="24" spans="1:12" ht="15.75">
      <c r="A24" s="2" t="s">
        <v>6</v>
      </c>
      <c r="B24" s="45">
        <f>Hintergrund!$N$10</f>
        <v>0</v>
      </c>
      <c r="C24" s="45">
        <f>Hintergrund!$N$11</f>
        <v>0</v>
      </c>
      <c r="D24" s="45">
        <f>Hintergrund!$N$13+Hintergrund!$N$14++Hintergrund!$N$12</f>
        <v>0</v>
      </c>
      <c r="E24" s="45">
        <f>Hintergrund!$N$15</f>
        <v>0</v>
      </c>
      <c r="F24" s="9">
        <f>B24*30+C24*20+D24*10</f>
        <v>0</v>
      </c>
      <c r="G24" s="9">
        <f>B24*30+C24*20</f>
        <v>0</v>
      </c>
      <c r="H24" s="13"/>
      <c r="I24" s="13"/>
      <c r="J24" s="189">
        <f>A27</f>
        <v>1902</v>
      </c>
      <c r="K24" s="190"/>
      <c r="L24" s="22">
        <f>SUM(L21:L23)</f>
        <v>0</v>
      </c>
    </row>
    <row r="25" spans="1:12" ht="15">
      <c r="A25" s="2" t="s">
        <v>76</v>
      </c>
      <c r="B25" s="45">
        <f>Hintergrund!$N$16</f>
        <v>0</v>
      </c>
      <c r="C25" s="45">
        <f>Hintergrund!$N$17</f>
        <v>0</v>
      </c>
      <c r="D25" s="45">
        <f>Hintergrund!$N$19+Hintergrund!$N$20++Hintergrund!$N$18</f>
        <v>0</v>
      </c>
      <c r="E25" s="45">
        <f>Hintergrund!$N$21</f>
        <v>0</v>
      </c>
      <c r="F25" s="9">
        <f>B25*45+C25*30+D25*15</f>
        <v>0</v>
      </c>
      <c r="G25" s="9">
        <f>B25*45+C25*30</f>
        <v>0</v>
      </c>
      <c r="H25" s="13"/>
      <c r="I25" s="13"/>
      <c r="J25" s="12" t="s">
        <v>14</v>
      </c>
      <c r="K25" s="32">
        <f>Hintergrund!O24</f>
        <v>0</v>
      </c>
      <c r="L25" s="9">
        <f>K25*3</f>
        <v>0</v>
      </c>
    </row>
    <row r="26" spans="1:12" ht="15">
      <c r="A26" s="2" t="s">
        <v>7</v>
      </c>
      <c r="B26" s="45">
        <f>Hintergrund!$N$22</f>
        <v>0</v>
      </c>
      <c r="C26" s="193"/>
      <c r="D26" s="193"/>
      <c r="E26" s="193"/>
      <c r="F26" s="9">
        <f>B26*30</f>
        <v>0</v>
      </c>
      <c r="G26" s="9">
        <f>B26*30</f>
        <v>0</v>
      </c>
      <c r="H26" s="13"/>
      <c r="I26" s="13"/>
      <c r="J26" s="12" t="s">
        <v>25</v>
      </c>
      <c r="K26" s="32">
        <f>Hintergrund!O28</f>
        <v>0</v>
      </c>
      <c r="L26" s="9">
        <f>K26*3</f>
        <v>0</v>
      </c>
    </row>
    <row r="27" spans="1:12" ht="15.75">
      <c r="A27" s="189">
        <f>Hintergrund!O3</f>
        <v>1902</v>
      </c>
      <c r="B27" s="190"/>
      <c r="C27" s="190"/>
      <c r="D27" s="190"/>
      <c r="E27" s="190"/>
      <c r="F27" s="22">
        <f>SUM(F23:F26)</f>
        <v>0</v>
      </c>
      <c r="G27" s="121">
        <f>SUM(G23:G26)</f>
        <v>0</v>
      </c>
      <c r="H27" s="13"/>
      <c r="I27" s="13"/>
      <c r="J27" s="12" t="s">
        <v>15</v>
      </c>
      <c r="K27" s="32">
        <f>Hintergrund!O26</f>
        <v>0</v>
      </c>
      <c r="L27" s="9">
        <f>K27*3</f>
        <v>0</v>
      </c>
    </row>
    <row r="28" spans="1:12" ht="15.75">
      <c r="A28" s="2" t="s">
        <v>5</v>
      </c>
      <c r="B28" s="45">
        <f>Hintergrund!$O$4</f>
        <v>0</v>
      </c>
      <c r="C28" s="45">
        <f>Hintergrund!$O$5</f>
        <v>0</v>
      </c>
      <c r="D28" s="45">
        <f>Hintergrund!$O$7+Hintergrund!$O$8++Hintergrund!$O$6</f>
        <v>0</v>
      </c>
      <c r="E28" s="45">
        <f>Hintergrund!$O$9</f>
        <v>0</v>
      </c>
      <c r="F28" s="9">
        <f>B28*15+C28*10+D28*5</f>
        <v>0</v>
      </c>
      <c r="G28" s="9">
        <f>B28*15+C28*10</f>
        <v>0</v>
      </c>
      <c r="H28" s="13"/>
      <c r="I28" s="13"/>
      <c r="J28" s="189">
        <f>A32</f>
        <v>1903</v>
      </c>
      <c r="K28" s="190"/>
      <c r="L28" s="22">
        <f>SUM(L25:L27)</f>
        <v>0</v>
      </c>
    </row>
    <row r="29" spans="1:12" ht="15">
      <c r="A29" s="2" t="s">
        <v>6</v>
      </c>
      <c r="B29" s="45">
        <f>Hintergrund!$O$10</f>
        <v>0</v>
      </c>
      <c r="C29" s="45">
        <f>Hintergrund!$O$11</f>
        <v>0</v>
      </c>
      <c r="D29" s="45">
        <f>Hintergrund!$O$13+Hintergrund!$O$14++Hintergrund!$O$12</f>
        <v>0</v>
      </c>
      <c r="E29" s="45">
        <f>Hintergrund!$O$15</f>
        <v>0</v>
      </c>
      <c r="F29" s="9">
        <f>B29*30+C29*20+D29*10</f>
        <v>0</v>
      </c>
      <c r="G29" s="9">
        <f>B29*30+C29*20</f>
        <v>0</v>
      </c>
      <c r="H29" s="13"/>
      <c r="I29" s="13"/>
      <c r="J29" s="12" t="s">
        <v>14</v>
      </c>
      <c r="K29" s="32">
        <f>Hintergrund!P24</f>
        <v>0</v>
      </c>
      <c r="L29" s="9">
        <f>K29*3</f>
        <v>0</v>
      </c>
    </row>
    <row r="30" spans="1:12" ht="15">
      <c r="A30" s="2" t="s">
        <v>76</v>
      </c>
      <c r="B30" s="45">
        <f>Hintergrund!$O$16</f>
        <v>0</v>
      </c>
      <c r="C30" s="45">
        <f>Hintergrund!$O$17</f>
        <v>0</v>
      </c>
      <c r="D30" s="45">
        <f>Hintergrund!$O$19+Hintergrund!$O$20+Hintergrund!$O$18</f>
        <v>0</v>
      </c>
      <c r="E30" s="45">
        <f>Hintergrund!$O$21</f>
        <v>0</v>
      </c>
      <c r="F30" s="9">
        <f>B30*45+C30*30+D30*15</f>
        <v>0</v>
      </c>
      <c r="G30" s="9">
        <f>B30*45+C30*30</f>
        <v>0</v>
      </c>
      <c r="H30" s="13"/>
      <c r="I30" s="13"/>
      <c r="J30" s="12" t="s">
        <v>25</v>
      </c>
      <c r="K30" s="32">
        <f>Hintergrund!P28</f>
        <v>0</v>
      </c>
      <c r="L30" s="9">
        <f>K30*3</f>
        <v>0</v>
      </c>
    </row>
    <row r="31" spans="1:12" ht="15">
      <c r="A31" s="2" t="s">
        <v>7</v>
      </c>
      <c r="B31" s="45">
        <f>Hintergrund!$O$22</f>
        <v>0</v>
      </c>
      <c r="C31" s="193"/>
      <c r="D31" s="193"/>
      <c r="E31" s="193"/>
      <c r="F31" s="9">
        <f>B31*30</f>
        <v>0</v>
      </c>
      <c r="G31" s="9">
        <f>B31*30</f>
        <v>0</v>
      </c>
      <c r="H31" s="13"/>
      <c r="I31" s="13"/>
      <c r="J31" s="12" t="s">
        <v>15</v>
      </c>
      <c r="K31" s="32">
        <f>Hintergrund!P26</f>
        <v>0</v>
      </c>
      <c r="L31" s="9">
        <f>K31*3</f>
        <v>0</v>
      </c>
    </row>
    <row r="32" spans="1:12" ht="15.75">
      <c r="A32" s="189">
        <f>Hintergrund!P3</f>
        <v>1903</v>
      </c>
      <c r="B32" s="190"/>
      <c r="C32" s="190"/>
      <c r="D32" s="190"/>
      <c r="E32" s="190"/>
      <c r="F32" s="22">
        <f>SUM(F28:F31)</f>
        <v>0</v>
      </c>
      <c r="G32" s="121">
        <f>SUM(G28:G31)</f>
        <v>0</v>
      </c>
      <c r="H32" s="13"/>
      <c r="I32" s="13"/>
      <c r="J32" s="178" t="s">
        <v>88</v>
      </c>
      <c r="K32" s="179"/>
      <c r="L32" s="22">
        <f>SUM(L29:L31)</f>
        <v>0</v>
      </c>
    </row>
    <row r="33" spans="1:12" ht="15.75" thickBot="1">
      <c r="A33" s="2" t="s">
        <v>5</v>
      </c>
      <c r="B33" s="45">
        <f>Hintergrund!$P$4</f>
        <v>0</v>
      </c>
      <c r="C33" s="45">
        <f>Hintergrund!$P$5</f>
        <v>0</v>
      </c>
      <c r="D33" s="45">
        <f>Hintergrund!$P$7+Hintergrund!$P$8+Hintergrund!$P$6</f>
        <v>0</v>
      </c>
      <c r="E33" s="45">
        <f>Hintergrund!$P$9</f>
        <v>0</v>
      </c>
      <c r="F33" s="9">
        <f>B33*15+C33*10+D33*5</f>
        <v>0</v>
      </c>
      <c r="G33" s="9">
        <f>B33*15+C33*10</f>
        <v>0</v>
      </c>
      <c r="H33" s="13"/>
      <c r="I33" s="13"/>
      <c r="J33" s="180"/>
      <c r="K33" s="181"/>
      <c r="L33" s="10">
        <f>L20+L24+L28+L32</f>
        <v>0</v>
      </c>
    </row>
    <row r="34" spans="1:12" ht="15">
      <c r="A34" s="2" t="s">
        <v>6</v>
      </c>
      <c r="B34" s="45">
        <f>Hintergrund!$P$10</f>
        <v>0</v>
      </c>
      <c r="C34" s="45">
        <f>Hintergrund!$P$11</f>
        <v>0</v>
      </c>
      <c r="D34" s="45">
        <f>Hintergrund!$P$13+Hintergrund!$P$14++Hintergrund!$P$12</f>
        <v>0</v>
      </c>
      <c r="E34" s="45">
        <f>Hintergrund!$P$15</f>
        <v>0</v>
      </c>
      <c r="F34" s="9">
        <f>B34*30+C34*20+D34*10</f>
        <v>0</v>
      </c>
      <c r="G34" s="9">
        <f>B34*30+C34*20</f>
        <v>0</v>
      </c>
      <c r="H34" s="13"/>
      <c r="I34" s="13"/>
      <c r="J34" s="13"/>
      <c r="K34" s="13"/>
      <c r="L34" s="13"/>
    </row>
    <row r="35" spans="1:12" ht="15">
      <c r="A35" s="2" t="s">
        <v>76</v>
      </c>
      <c r="B35" s="45">
        <f>Hintergrund!$P$16</f>
        <v>0</v>
      </c>
      <c r="C35" s="45">
        <f>Hintergrund!$P$17</f>
        <v>0</v>
      </c>
      <c r="D35" s="45">
        <f>Hintergrund!$P$19+Hintergrund!$P$20+Hintergrund!$P$18</f>
        <v>0</v>
      </c>
      <c r="E35" s="45">
        <f>Hintergrund!$P$21</f>
        <v>0</v>
      </c>
      <c r="F35" s="9">
        <f>B35*45+C35*30+D35*15</f>
        <v>0</v>
      </c>
      <c r="G35" s="9">
        <f>B35*45+C35*30</f>
        <v>0</v>
      </c>
      <c r="H35" s="13" t="s">
        <v>35</v>
      </c>
      <c r="I35" s="13"/>
      <c r="J35" s="13"/>
      <c r="K35" s="13"/>
      <c r="L35" s="13"/>
    </row>
    <row r="36" spans="1:12" ht="15">
      <c r="A36" s="2" t="s">
        <v>7</v>
      </c>
      <c r="B36" s="45">
        <f>Hintergrund!$P$22</f>
        <v>0</v>
      </c>
      <c r="C36" s="193"/>
      <c r="D36" s="193"/>
      <c r="E36" s="193"/>
      <c r="F36" s="9">
        <f>B36*30</f>
        <v>0</v>
      </c>
      <c r="G36" s="9">
        <f>B36*30</f>
        <v>0</v>
      </c>
      <c r="H36" s="13">
        <f>IF((E18*2+E19*4+E20*6+E23*2+E24*4+E25*6+E28*2+E29*4+E30*6+E33*2+E34*4+E35*6)&gt;20,20,(E18*2+E19*4+E20*6+E23*2+E24*4+E25*6+E28*2+E29*4+E30*6+E33*2+E34*4+E35*6))</f>
        <v>0</v>
      </c>
      <c r="I36" s="13"/>
      <c r="J36" s="13"/>
      <c r="K36" s="13"/>
      <c r="L36" s="13"/>
    </row>
    <row r="37" spans="1:12">
      <c r="A37" s="116"/>
      <c r="B37" s="117"/>
      <c r="C37" s="117"/>
      <c r="D37" s="117"/>
      <c r="E37" s="117"/>
      <c r="F37" s="22">
        <f>SUM(F33:F36)</f>
        <v>0</v>
      </c>
      <c r="G37" s="121">
        <f>SUM(G33:G36)</f>
        <v>0</v>
      </c>
      <c r="H37" s="13"/>
      <c r="I37" s="13"/>
      <c r="J37" s="13"/>
      <c r="K37" s="13"/>
      <c r="L37" s="13"/>
    </row>
    <row r="38" spans="1:12" ht="15" thickBot="1">
      <c r="A38" s="118"/>
      <c r="B38" s="119"/>
      <c r="C38" s="119"/>
      <c r="D38" s="119"/>
      <c r="E38" s="119" t="s">
        <v>87</v>
      </c>
      <c r="F38" s="10">
        <f>F22+F27+F32+F37</f>
        <v>0</v>
      </c>
      <c r="G38" s="10">
        <f>G22+G27+G32+G37+I36</f>
        <v>0</v>
      </c>
      <c r="H38" s="13"/>
      <c r="I38" s="15"/>
      <c r="J38" s="15"/>
      <c r="K38" s="15"/>
      <c r="L38" s="13"/>
    </row>
    <row r="39" spans="1:12">
      <c r="A39" s="209" t="s">
        <v>32</v>
      </c>
      <c r="B39" s="209"/>
      <c r="C39" s="209"/>
      <c r="D39" s="209"/>
      <c r="E39" s="209"/>
      <c r="F39" s="209"/>
      <c r="G39" s="13"/>
      <c r="H39" s="13"/>
      <c r="I39" s="33" t="s">
        <v>82</v>
      </c>
      <c r="J39" s="36" t="s">
        <v>83</v>
      </c>
      <c r="K39" s="34"/>
      <c r="L39" s="34"/>
    </row>
  </sheetData>
  <sheetProtection algorithmName="SHA-512" hashValue="xKh9D49qcNNn9H/2UsrnaThp/qZwqGq1vbBU/oo1QJGm96mMZjeodTW/BBjLofjuQT7NkKq4/rxB8dJjOhpj/A==" saltValue="6WKoCHAuHdv4paTm1Yf2eA==" spinCount="100000" sheet="1" selectLockedCells="1"/>
  <mergeCells count="44">
    <mergeCell ref="G2:J2"/>
    <mergeCell ref="G3:J3"/>
    <mergeCell ref="G4:J4"/>
    <mergeCell ref="A39:F39"/>
    <mergeCell ref="A2:B2"/>
    <mergeCell ref="J28:K28"/>
    <mergeCell ref="C36:E36"/>
    <mergeCell ref="J24:K24"/>
    <mergeCell ref="J8:K8"/>
    <mergeCell ref="C9:D9"/>
    <mergeCell ref="F9:G9"/>
    <mergeCell ref="J9:K9"/>
    <mergeCell ref="A1:L1"/>
    <mergeCell ref="F11:G11"/>
    <mergeCell ref="F12:G12"/>
    <mergeCell ref="A3:B3"/>
    <mergeCell ref="C12:D12"/>
    <mergeCell ref="J6:L6"/>
    <mergeCell ref="J7:K7"/>
    <mergeCell ref="J10:K10"/>
    <mergeCell ref="J11:K11"/>
    <mergeCell ref="J12:K12"/>
    <mergeCell ref="F6:I6"/>
    <mergeCell ref="F7:G7"/>
    <mergeCell ref="F10:G10"/>
    <mergeCell ref="A6:B6"/>
    <mergeCell ref="C8:D8"/>
    <mergeCell ref="F8:G8"/>
    <mergeCell ref="L15:L16"/>
    <mergeCell ref="J32:K33"/>
    <mergeCell ref="C6:E6"/>
    <mergeCell ref="C7:D7"/>
    <mergeCell ref="C10:D10"/>
    <mergeCell ref="C11:D11"/>
    <mergeCell ref="J16:K16"/>
    <mergeCell ref="F15:F16"/>
    <mergeCell ref="C26:E26"/>
    <mergeCell ref="C31:E31"/>
    <mergeCell ref="A32:E32"/>
    <mergeCell ref="A17:E17"/>
    <mergeCell ref="A22:E22"/>
    <mergeCell ref="A27:E27"/>
    <mergeCell ref="C21:E21"/>
    <mergeCell ref="J20:K20"/>
  </mergeCells>
  <conditionalFormatting sqref="B12">
    <cfRule type="containsText" dxfId="38" priority="13" operator="containsText" text="nicht erfüllt">
      <formula>NOT(ISERROR(SEARCH("nicht erfüllt",B12)))</formula>
    </cfRule>
    <cfRule type="containsText" dxfId="37" priority="14" operator="containsText" text="erfüllt">
      <formula>NOT(ISERROR(SEARCH("erfüllt",B12)))</formula>
    </cfRule>
  </conditionalFormatting>
  <conditionalFormatting sqref="I12">
    <cfRule type="containsText" dxfId="36" priority="3" operator="containsText" text="nicht erfüllt">
      <formula>NOT(ISERROR(SEARCH("nicht erfüllt",I12)))</formula>
    </cfRule>
    <cfRule type="containsText" dxfId="35" priority="4" operator="containsText" text="erfüllt">
      <formula>NOT(ISERROR(SEARCH("erfüllt",I12)))</formula>
    </cfRule>
  </conditionalFormatting>
  <conditionalFormatting sqref="E12">
    <cfRule type="containsText" dxfId="34" priority="9" operator="containsText" text="nicht erfüllt">
      <formula>NOT(ISERROR(SEARCH("nicht erfüllt",E12)))</formula>
    </cfRule>
    <cfRule type="containsText" dxfId="33" priority="10" operator="containsText" text="erfüllt">
      <formula>NOT(ISERROR(SEARCH("erfüllt",E12)))</formula>
    </cfRule>
  </conditionalFormatting>
  <conditionalFormatting sqref="L12">
    <cfRule type="containsText" dxfId="32" priority="1" operator="containsText" text="nicht erfüllt">
      <formula>NOT(ISERROR(SEARCH("nicht erfüllt",L12)))</formula>
    </cfRule>
    <cfRule type="containsText" dxfId="31" priority="2" operator="containsText" text="erfüllt">
      <formula>NOT(ISERROR(SEARCH("erfüllt",L12)))</formula>
    </cfRule>
  </conditionalFormatting>
  <pageMargins left="0.7" right="0.7" top="0.78740157499999996" bottom="0.78740157499999996" header="0.3" footer="0.3"/>
  <pageSetup paperSize="9" scale="61"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Hintergrund!$A$4:$A$5</xm:f>
          </x14:formula1>
          <xm:sqref>C4</xm:sqref>
        </x14:dataValidation>
        <x14:dataValidation type="list" allowBlank="1" showInputMessage="1" showErrorMessage="1">
          <x14:formula1>
            <xm:f>Hintergrund!$E$4:$E$5</xm:f>
          </x14:formula1>
          <xm:sqref>E4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L39"/>
  <sheetViews>
    <sheetView topLeftCell="A3" zoomScale="70" zoomScaleNormal="70" zoomScaleSheetLayoutView="55" workbookViewId="0">
      <selection activeCell="J39" sqref="J39"/>
    </sheetView>
  </sheetViews>
  <sheetFormatPr baseColWidth="10" defaultRowHeight="14.25"/>
  <cols>
    <col min="1" max="1" width="34.5" bestFit="1" customWidth="1"/>
    <col min="2" max="2" width="14.25" bestFit="1" customWidth="1"/>
    <col min="4" max="4" width="24.375" customWidth="1"/>
    <col min="5" max="5" width="18.75" customWidth="1"/>
    <col min="6" max="6" width="13.875" bestFit="1" customWidth="1"/>
    <col min="7" max="7" width="19.75" bestFit="1" customWidth="1"/>
    <col min="8" max="8" width="19.75" customWidth="1"/>
    <col min="9" max="9" width="15.5" customWidth="1"/>
    <col min="10" max="10" width="20.75" bestFit="1" customWidth="1"/>
    <col min="12" max="12" width="18.5" customWidth="1"/>
  </cols>
  <sheetData>
    <row r="1" spans="1:12" ht="27" customHeight="1">
      <c r="A1" s="194" t="s">
        <v>30</v>
      </c>
      <c r="B1" s="194"/>
      <c r="C1" s="194"/>
      <c r="D1" s="194"/>
      <c r="E1" s="194"/>
      <c r="F1" s="194"/>
      <c r="G1" s="194"/>
      <c r="H1" s="194"/>
      <c r="I1" s="194"/>
      <c r="J1" s="194"/>
      <c r="K1" s="194"/>
      <c r="L1" s="194"/>
    </row>
    <row r="2" spans="1:12" ht="19.899999999999999" customHeight="1">
      <c r="A2" s="197" t="s">
        <v>8</v>
      </c>
      <c r="B2" s="197"/>
      <c r="C2" s="30">
        <f>Dateneingabe!D4</f>
        <v>0</v>
      </c>
      <c r="D2" s="27" t="s">
        <v>9</v>
      </c>
      <c r="E2" s="30">
        <f>Dateneingabe!G4</f>
        <v>0</v>
      </c>
      <c r="F2" s="13"/>
      <c r="G2" s="207" t="str">
        <f>Dateneingabe!I4&amp;", "&amp;Dateneingabe!I5</f>
        <v xml:space="preserve">, </v>
      </c>
      <c r="H2" s="207"/>
      <c r="I2" s="207"/>
      <c r="J2" s="207"/>
      <c r="K2" s="13"/>
      <c r="L2" s="13"/>
    </row>
    <row r="3" spans="1:12" ht="19.899999999999999" customHeight="1" thickBot="1">
      <c r="A3" s="197" t="s">
        <v>10</v>
      </c>
      <c r="B3" s="197"/>
      <c r="C3" s="30">
        <f>Dateneingabe!D5</f>
        <v>0</v>
      </c>
      <c r="D3" s="27" t="s">
        <v>26</v>
      </c>
      <c r="E3" s="30">
        <f>Dateneingabe!G5</f>
        <v>0</v>
      </c>
      <c r="F3" s="13"/>
      <c r="G3" s="207">
        <f>Dateneingabe!I6</f>
        <v>0</v>
      </c>
      <c r="H3" s="207"/>
      <c r="I3" s="207"/>
      <c r="J3" s="207"/>
      <c r="K3" s="14"/>
      <c r="L3" s="13"/>
    </row>
    <row r="4" spans="1:12" ht="19.899999999999999" customHeight="1" thickBot="1">
      <c r="A4" s="197" t="s">
        <v>22</v>
      </c>
      <c r="B4" s="197"/>
      <c r="C4" s="29" t="s">
        <v>39</v>
      </c>
      <c r="D4" s="27" t="s">
        <v>23</v>
      </c>
      <c r="E4" s="29" t="s">
        <v>34</v>
      </c>
      <c r="F4" s="13"/>
      <c r="G4" s="13"/>
      <c r="H4" s="13"/>
      <c r="I4" s="13"/>
      <c r="J4" s="214"/>
      <c r="K4" s="214"/>
      <c r="L4" s="13"/>
    </row>
    <row r="5" spans="1:12" s="1" customFormat="1" ht="15" thickBot="1">
      <c r="A5" s="14"/>
      <c r="B5" s="14"/>
      <c r="C5" s="14"/>
      <c r="D5" s="14"/>
      <c r="E5" s="14"/>
      <c r="F5" s="14"/>
      <c r="G5" s="14"/>
      <c r="H5" s="14"/>
      <c r="I5" s="14"/>
      <c r="J5" s="14"/>
      <c r="K5" s="14"/>
      <c r="L5" s="14"/>
    </row>
    <row r="6" spans="1:12" ht="41.45" customHeight="1">
      <c r="A6" s="203" t="s">
        <v>77</v>
      </c>
      <c r="B6" s="204"/>
      <c r="C6" s="182" t="s">
        <v>78</v>
      </c>
      <c r="D6" s="183"/>
      <c r="E6" s="184"/>
      <c r="F6" s="201" t="s">
        <v>79</v>
      </c>
      <c r="G6" s="199"/>
      <c r="H6" s="202"/>
      <c r="I6" s="200"/>
      <c r="J6" s="198" t="s">
        <v>80</v>
      </c>
      <c r="K6" s="199"/>
      <c r="L6" s="200"/>
    </row>
    <row r="7" spans="1:12" s="109" customFormat="1" ht="27.6" customHeight="1">
      <c r="A7" s="110" t="s">
        <v>106</v>
      </c>
      <c r="B7" s="108" t="str">
        <f>IF($G$38&gt;39,"erfüllt","nicht erfüllt")</f>
        <v>nicht erfüllt</v>
      </c>
      <c r="C7" s="185" t="s">
        <v>105</v>
      </c>
      <c r="D7" s="186"/>
      <c r="E7" s="108" t="str">
        <f>IF($G$38&gt;49,"erfüllt","nicht erfüllt")</f>
        <v>nicht erfüllt</v>
      </c>
      <c r="F7" s="185" t="s">
        <v>104</v>
      </c>
      <c r="G7" s="186"/>
      <c r="H7" s="123"/>
      <c r="I7" s="108" t="str">
        <f>IF($G$38&gt;69,"erfüllt","nicht erfüllt")</f>
        <v>nicht erfüllt</v>
      </c>
      <c r="J7" s="185" t="s">
        <v>104</v>
      </c>
      <c r="K7" s="186"/>
      <c r="L7" s="108" t="str">
        <f>IF($G$38&gt;69,"erfüllt","nicht erfüllt")</f>
        <v>nicht erfüllt</v>
      </c>
    </row>
    <row r="8" spans="1:12" ht="16.149999999999999" customHeight="1">
      <c r="A8" s="111" t="s">
        <v>86</v>
      </c>
      <c r="B8" s="103">
        <f>$F$38</f>
        <v>0</v>
      </c>
      <c r="C8" s="212" t="s">
        <v>86</v>
      </c>
      <c r="D8" s="213" t="s">
        <v>17</v>
      </c>
      <c r="E8" s="103">
        <f>$F$38</f>
        <v>0</v>
      </c>
      <c r="F8" s="212" t="s">
        <v>86</v>
      </c>
      <c r="G8" s="213" t="s">
        <v>17</v>
      </c>
      <c r="H8" s="132"/>
      <c r="I8" s="103">
        <f>$F$38</f>
        <v>0</v>
      </c>
      <c r="J8" s="212" t="s">
        <v>86</v>
      </c>
      <c r="K8" s="213" t="s">
        <v>17</v>
      </c>
      <c r="L8" s="103">
        <f>$F$38</f>
        <v>0</v>
      </c>
    </row>
    <row r="9" spans="1:12" ht="30">
      <c r="A9" s="101" t="s">
        <v>107</v>
      </c>
      <c r="B9" s="103">
        <f>$H$36</f>
        <v>0</v>
      </c>
      <c r="C9" s="210" t="s">
        <v>85</v>
      </c>
      <c r="D9" s="211"/>
      <c r="E9" s="103">
        <f>$H$36</f>
        <v>0</v>
      </c>
      <c r="F9" s="210" t="s">
        <v>107</v>
      </c>
      <c r="G9" s="211"/>
      <c r="H9" s="125"/>
      <c r="I9" s="103">
        <f>$H$36</f>
        <v>0</v>
      </c>
      <c r="J9" s="210" t="s">
        <v>107</v>
      </c>
      <c r="K9" s="211"/>
      <c r="L9" s="103">
        <f>$H$36</f>
        <v>0</v>
      </c>
    </row>
    <row r="10" spans="1:12" ht="15">
      <c r="A10" s="112" t="s">
        <v>18</v>
      </c>
      <c r="B10" s="105" t="str">
        <f>IF(($F$38+$B$9)&gt;69,"erfüllt","nicht erfüllt")</f>
        <v>nicht erfüllt</v>
      </c>
      <c r="C10" s="187" t="s">
        <v>18</v>
      </c>
      <c r="D10" s="188"/>
      <c r="E10" s="105" t="str">
        <f>IF(($F$38+$E$9)&gt;69,"erfüllt","nicht erfüllt")</f>
        <v>nicht erfüllt</v>
      </c>
      <c r="F10" s="187" t="s">
        <v>21</v>
      </c>
      <c r="G10" s="188"/>
      <c r="H10" s="126"/>
      <c r="I10" s="105" t="str">
        <f>IF(($I$8+$I$9)&gt;89,"erfüllt","nicht erfüllt")</f>
        <v>nicht erfüllt</v>
      </c>
      <c r="J10" s="187" t="s">
        <v>21</v>
      </c>
      <c r="K10" s="188"/>
      <c r="L10" s="105" t="str">
        <f>IF(($L$8+$L$9)&gt;89,"erfüllt","nicht erfüllt")</f>
        <v>nicht erfüllt</v>
      </c>
    </row>
    <row r="11" spans="1:12" ht="15">
      <c r="A11" s="113" t="s">
        <v>20</v>
      </c>
      <c r="B11" s="105" t="str">
        <f>IF((L17+L21+L25+L29)&gt;29,"erfüllt","nicht erfüllt")</f>
        <v>nicht erfüllt</v>
      </c>
      <c r="C11" s="187" t="s">
        <v>20</v>
      </c>
      <c r="D11" s="188"/>
      <c r="E11" s="105" t="str">
        <f>IF((L19+L23+L27+L31)&gt;29,"erfüllt","nicht erfüllt")</f>
        <v>nicht erfüllt</v>
      </c>
      <c r="F11" s="187" t="s">
        <v>20</v>
      </c>
      <c r="G11" s="188"/>
      <c r="H11" s="126"/>
      <c r="I11" s="105" t="str">
        <f>IF((L18+L22+L26+L30)&gt;29,"erfüllt","nicht erfüllt")</f>
        <v>nicht erfüllt</v>
      </c>
      <c r="J11" s="215" t="s">
        <v>20</v>
      </c>
      <c r="K11" s="188"/>
      <c r="L11" s="105" t="str">
        <f>IF((L19+L23+L27+L31)&gt;29,"erfüllt","nicht erfüllt")</f>
        <v>nicht erfüllt</v>
      </c>
    </row>
    <row r="12" spans="1:12" ht="16.5" thickBot="1">
      <c r="A12" s="114" t="s">
        <v>19</v>
      </c>
      <c r="B12" s="3" t="str">
        <f>IF(AND(B7="erfüllt",B10="erfüllt",B11="erfüllt"),"erfüllt","nicht erfüllt")</f>
        <v>nicht erfüllt</v>
      </c>
      <c r="C12" s="195" t="s">
        <v>19</v>
      </c>
      <c r="D12" s="196"/>
      <c r="E12" s="3" t="str">
        <f>IF(AND(E7="erfüllt",E10="erfüllt",E11="erfüllt"),"erfüllt","nicht erfüllt")</f>
        <v>nicht erfüllt</v>
      </c>
      <c r="F12" s="195" t="s">
        <v>19</v>
      </c>
      <c r="G12" s="196"/>
      <c r="H12" s="128"/>
      <c r="I12" s="4" t="str">
        <f>IF(AND(I7="erfüllt",I10="erfüllt",I11="erfüllt"),"erfüllt","nicht erfüllt")</f>
        <v>nicht erfüllt</v>
      </c>
      <c r="J12" s="216" t="s">
        <v>19</v>
      </c>
      <c r="K12" s="196"/>
      <c r="L12" s="4" t="str">
        <f>IF(AND(L7="erfüllt",L10="erfüllt",L11="erfüllt"),"erfüllt","nicht erfüllt")</f>
        <v>nicht erfüllt</v>
      </c>
    </row>
    <row r="13" spans="1:12" s="1" customFormat="1">
      <c r="A13" s="14"/>
      <c r="B13" s="14"/>
      <c r="C13" s="14"/>
      <c r="D13" s="14"/>
      <c r="E13" s="14"/>
      <c r="F13" s="14"/>
      <c r="G13" s="14"/>
      <c r="H13" s="14"/>
      <c r="I13" s="14"/>
      <c r="J13" s="14"/>
      <c r="K13" s="14"/>
      <c r="L13" s="14"/>
    </row>
    <row r="14" spans="1:12" ht="15" thickBot="1">
      <c r="A14" s="13"/>
      <c r="B14" s="13"/>
      <c r="C14" s="13"/>
      <c r="D14" s="13"/>
      <c r="E14" s="13"/>
      <c r="F14" s="13"/>
      <c r="G14" s="13"/>
      <c r="H14" s="13"/>
      <c r="I14" s="13"/>
      <c r="J14" s="13"/>
      <c r="K14" s="13"/>
      <c r="L14" s="13"/>
    </row>
    <row r="15" spans="1:12" ht="15">
      <c r="A15" s="5" t="s">
        <v>1</v>
      </c>
      <c r="B15" s="6" t="s">
        <v>11</v>
      </c>
      <c r="C15" s="31">
        <f>Dateneingabe!D6</f>
        <v>1900</v>
      </c>
      <c r="D15" s="6" t="s">
        <v>12</v>
      </c>
      <c r="E15" s="31">
        <f>Dateneingabe!G6</f>
        <v>1903</v>
      </c>
      <c r="F15" s="191" t="s">
        <v>0</v>
      </c>
      <c r="G15" s="13"/>
      <c r="H15" s="13"/>
      <c r="I15" s="13"/>
      <c r="J15" s="11" t="s">
        <v>13</v>
      </c>
      <c r="K15" s="6" t="s">
        <v>16</v>
      </c>
      <c r="L15" s="176" t="s">
        <v>0</v>
      </c>
    </row>
    <row r="16" spans="1:12" ht="15.75">
      <c r="A16" s="7" t="s">
        <v>64</v>
      </c>
      <c r="B16" s="8" t="s">
        <v>27</v>
      </c>
      <c r="C16" s="8" t="s">
        <v>28</v>
      </c>
      <c r="D16" s="8" t="s">
        <v>75</v>
      </c>
      <c r="E16" s="8" t="s">
        <v>3</v>
      </c>
      <c r="F16" s="192"/>
      <c r="G16" s="13" t="s">
        <v>94</v>
      </c>
      <c r="H16" s="13"/>
      <c r="I16" s="13"/>
      <c r="J16" s="189">
        <f>A17</f>
        <v>1900</v>
      </c>
      <c r="K16" s="190"/>
      <c r="L16" s="177"/>
    </row>
    <row r="17" spans="1:12" ht="15.75">
      <c r="A17" s="189">
        <f>Hintergrund!M3</f>
        <v>1900</v>
      </c>
      <c r="B17" s="190"/>
      <c r="C17" s="190"/>
      <c r="D17" s="190"/>
      <c r="E17" s="190"/>
      <c r="F17" s="9"/>
      <c r="G17" s="13"/>
      <c r="H17" s="13"/>
      <c r="I17" s="13"/>
      <c r="J17" s="12" t="s">
        <v>14</v>
      </c>
      <c r="K17" s="32">
        <f>Hintergrund!M25</f>
        <v>0</v>
      </c>
      <c r="L17" s="9">
        <f>K17*3</f>
        <v>0</v>
      </c>
    </row>
    <row r="18" spans="1:12" ht="15">
      <c r="A18" s="2" t="s">
        <v>5</v>
      </c>
      <c r="B18" s="21">
        <f>Hintergrund!$M$7</f>
        <v>0</v>
      </c>
      <c r="C18" s="21">
        <f>Hintergrund!$M$8</f>
        <v>0</v>
      </c>
      <c r="D18" s="21">
        <f>Hintergrund!$M$4+Hintergrund!$M$5</f>
        <v>0</v>
      </c>
      <c r="E18" s="21">
        <f>Hintergrund!$M$9</f>
        <v>0</v>
      </c>
      <c r="F18" s="9">
        <f>B18*15+C18*10+D18*5</f>
        <v>0</v>
      </c>
      <c r="G18" s="9">
        <f>B18*15+C18*10</f>
        <v>0</v>
      </c>
      <c r="H18" s="13"/>
      <c r="I18" s="13"/>
      <c r="J18" s="12" t="s">
        <v>25</v>
      </c>
      <c r="K18" s="32">
        <f>Hintergrund!M29</f>
        <v>0</v>
      </c>
      <c r="L18" s="9">
        <f>K18*3</f>
        <v>0</v>
      </c>
    </row>
    <row r="19" spans="1:12" ht="15">
      <c r="A19" s="2" t="s">
        <v>6</v>
      </c>
      <c r="B19" s="45">
        <f>Hintergrund!$M$13</f>
        <v>0</v>
      </c>
      <c r="C19" s="45">
        <f>Hintergrund!$M$14</f>
        <v>0</v>
      </c>
      <c r="D19" s="21">
        <f>Hintergrund!$M$10+Hintergrund!$M$11</f>
        <v>0</v>
      </c>
      <c r="E19" s="21">
        <f>Hintergrund!$M$15</f>
        <v>0</v>
      </c>
      <c r="F19" s="9">
        <f>B19*30+C19*20+D19*10</f>
        <v>0</v>
      </c>
      <c r="G19" s="9">
        <f>B19*30+C19*20</f>
        <v>0</v>
      </c>
      <c r="H19" s="13"/>
      <c r="I19" s="13"/>
      <c r="J19" s="12" t="s">
        <v>15</v>
      </c>
      <c r="K19" s="32">
        <f>Hintergrund!M27</f>
        <v>0</v>
      </c>
      <c r="L19" s="9">
        <f>K19*3</f>
        <v>0</v>
      </c>
    </row>
    <row r="20" spans="1:12" ht="15.75">
      <c r="A20" s="2" t="s">
        <v>76</v>
      </c>
      <c r="B20" s="45">
        <f>Hintergrund!$M$19</f>
        <v>0</v>
      </c>
      <c r="C20" s="45">
        <f>Hintergrund!$M$20</f>
        <v>0</v>
      </c>
      <c r="D20" s="21">
        <f>Hintergrund!$M$16+Hintergrund!$M$17</f>
        <v>0</v>
      </c>
      <c r="E20" s="21">
        <f>Hintergrund!$M$21</f>
        <v>0</v>
      </c>
      <c r="F20" s="9">
        <f>B20*45+C20*30+D20*15</f>
        <v>0</v>
      </c>
      <c r="G20" s="9">
        <f>B20*45+C20*30</f>
        <v>0</v>
      </c>
      <c r="H20" s="13"/>
      <c r="I20" s="13"/>
      <c r="J20" s="189">
        <f>A22</f>
        <v>1901</v>
      </c>
      <c r="K20" s="190"/>
      <c r="L20" s="22">
        <f>SUM(L17:L19)</f>
        <v>0</v>
      </c>
    </row>
    <row r="21" spans="1:12" ht="15">
      <c r="A21" s="2" t="s">
        <v>7</v>
      </c>
      <c r="B21" s="21">
        <f>Hintergrund!$M$23</f>
        <v>0</v>
      </c>
      <c r="C21" s="193"/>
      <c r="D21" s="193"/>
      <c r="E21" s="193"/>
      <c r="F21" s="9">
        <f>B21*30</f>
        <v>0</v>
      </c>
      <c r="G21" s="9">
        <f>B21*30</f>
        <v>0</v>
      </c>
      <c r="H21" s="13"/>
      <c r="I21" s="13"/>
      <c r="J21" s="12" t="s">
        <v>14</v>
      </c>
      <c r="K21" s="32">
        <f>Hintergrund!N25</f>
        <v>0</v>
      </c>
      <c r="L21" s="9">
        <f>K21*3</f>
        <v>0</v>
      </c>
    </row>
    <row r="22" spans="1:12" ht="15.75">
      <c r="A22" s="189">
        <f>Hintergrund!N3</f>
        <v>1901</v>
      </c>
      <c r="B22" s="190"/>
      <c r="C22" s="190"/>
      <c r="D22" s="190"/>
      <c r="E22" s="190"/>
      <c r="F22" s="22">
        <f>SUM(F18:F21)</f>
        <v>0</v>
      </c>
      <c r="G22" s="122">
        <f>SUM(G18:G21)</f>
        <v>0</v>
      </c>
      <c r="H22" s="13"/>
      <c r="I22" s="13"/>
      <c r="J22" s="12" t="s">
        <v>25</v>
      </c>
      <c r="K22" s="32">
        <f>Hintergrund!N29</f>
        <v>0</v>
      </c>
      <c r="L22" s="9">
        <f>K22*3</f>
        <v>0</v>
      </c>
    </row>
    <row r="23" spans="1:12" ht="15">
      <c r="A23" s="2" t="s">
        <v>5</v>
      </c>
      <c r="B23" s="45">
        <f>Hintergrund!$N$7</f>
        <v>0</v>
      </c>
      <c r="C23" s="45">
        <f>Hintergrund!$N$8</f>
        <v>0</v>
      </c>
      <c r="D23" s="45">
        <f>Hintergrund!$N$4+Hintergrund!$N$5</f>
        <v>0</v>
      </c>
      <c r="E23" s="45">
        <f>Hintergrund!$N$9</f>
        <v>0</v>
      </c>
      <c r="F23" s="9">
        <f>B23*15+C23*10+D23*5</f>
        <v>0</v>
      </c>
      <c r="G23" s="9">
        <f>B23*15+C23*10</f>
        <v>0</v>
      </c>
      <c r="H23" s="13"/>
      <c r="I23" s="13"/>
      <c r="J23" s="12" t="s">
        <v>15</v>
      </c>
      <c r="K23" s="32">
        <f>Hintergrund!N27</f>
        <v>0</v>
      </c>
      <c r="L23" s="9">
        <f>K23*3</f>
        <v>0</v>
      </c>
    </row>
    <row r="24" spans="1:12" ht="15.75">
      <c r="A24" s="2" t="s">
        <v>6</v>
      </c>
      <c r="B24" s="45">
        <f>Hintergrund!$N$13</f>
        <v>0</v>
      </c>
      <c r="C24" s="45">
        <f>Hintergrund!$N$14</f>
        <v>0</v>
      </c>
      <c r="D24" s="45">
        <f>Hintergrund!$N$10+Hintergrund!$N$11</f>
        <v>0</v>
      </c>
      <c r="E24" s="45">
        <f>Hintergrund!$N$15</f>
        <v>0</v>
      </c>
      <c r="F24" s="9">
        <f>B24*30+C24*20+D24*10</f>
        <v>0</v>
      </c>
      <c r="G24" s="9">
        <f>B24*30+C24*20</f>
        <v>0</v>
      </c>
      <c r="H24" s="13"/>
      <c r="I24" s="13"/>
      <c r="J24" s="189">
        <f>A27</f>
        <v>1902</v>
      </c>
      <c r="K24" s="190"/>
      <c r="L24" s="22">
        <f>SUM(L21:L23)</f>
        <v>0</v>
      </c>
    </row>
    <row r="25" spans="1:12" ht="15">
      <c r="A25" s="2" t="s">
        <v>76</v>
      </c>
      <c r="B25" s="45">
        <f>Hintergrund!$N$19</f>
        <v>0</v>
      </c>
      <c r="C25" s="45">
        <f>Hintergrund!$N$20</f>
        <v>0</v>
      </c>
      <c r="D25" s="45">
        <f>Hintergrund!$N$16+Hintergrund!$N$17</f>
        <v>0</v>
      </c>
      <c r="E25" s="45">
        <f>Hintergrund!$N$21</f>
        <v>0</v>
      </c>
      <c r="F25" s="9">
        <f>B25*45+C25*30+D25*15</f>
        <v>0</v>
      </c>
      <c r="G25" s="9">
        <f>B25*45+C25*30</f>
        <v>0</v>
      </c>
      <c r="H25" s="13"/>
      <c r="I25" s="13"/>
      <c r="J25" s="12" t="s">
        <v>14</v>
      </c>
      <c r="K25" s="32">
        <f>Hintergrund!O25</f>
        <v>0</v>
      </c>
      <c r="L25" s="9">
        <f>K25*3</f>
        <v>0</v>
      </c>
    </row>
    <row r="26" spans="1:12" ht="15">
      <c r="A26" s="2" t="s">
        <v>7</v>
      </c>
      <c r="B26" s="45">
        <f>Hintergrund!$N$23</f>
        <v>0</v>
      </c>
      <c r="C26" s="193"/>
      <c r="D26" s="193"/>
      <c r="E26" s="193"/>
      <c r="F26" s="9">
        <f>B26*30</f>
        <v>0</v>
      </c>
      <c r="G26" s="9">
        <f>B26*30</f>
        <v>0</v>
      </c>
      <c r="H26" s="13"/>
      <c r="I26" s="13"/>
      <c r="J26" s="12" t="s">
        <v>25</v>
      </c>
      <c r="K26" s="32">
        <f>Hintergrund!O29</f>
        <v>0</v>
      </c>
      <c r="L26" s="9">
        <f>K26*3</f>
        <v>0</v>
      </c>
    </row>
    <row r="27" spans="1:12" ht="15.75">
      <c r="A27" s="189">
        <f>Hintergrund!O3</f>
        <v>1902</v>
      </c>
      <c r="B27" s="190"/>
      <c r="C27" s="190"/>
      <c r="D27" s="190"/>
      <c r="E27" s="190"/>
      <c r="F27" s="22">
        <f>SUM(F23:F26)</f>
        <v>0</v>
      </c>
      <c r="G27" s="122">
        <f>SUM(G23:G26)</f>
        <v>0</v>
      </c>
      <c r="H27" s="13"/>
      <c r="I27" s="13"/>
      <c r="J27" s="12" t="s">
        <v>15</v>
      </c>
      <c r="K27" s="32">
        <f>Hintergrund!O27</f>
        <v>0</v>
      </c>
      <c r="L27" s="9">
        <f>K27*3</f>
        <v>0</v>
      </c>
    </row>
    <row r="28" spans="1:12" ht="15.75">
      <c r="A28" s="2" t="s">
        <v>5</v>
      </c>
      <c r="B28" s="45">
        <f>Hintergrund!$O$7</f>
        <v>0</v>
      </c>
      <c r="C28" s="45">
        <f>Hintergrund!$O$8</f>
        <v>0</v>
      </c>
      <c r="D28" s="45">
        <f>Hintergrund!$O$4+Hintergrund!$O$5</f>
        <v>0</v>
      </c>
      <c r="E28" s="45">
        <f>Hintergrund!$O$9</f>
        <v>0</v>
      </c>
      <c r="F28" s="9">
        <f>B28*15+C28*10+D28*5</f>
        <v>0</v>
      </c>
      <c r="G28" s="9">
        <f>B28*15+C28*10</f>
        <v>0</v>
      </c>
      <c r="H28" s="13"/>
      <c r="I28" s="13"/>
      <c r="J28" s="189">
        <f>A32</f>
        <v>1903</v>
      </c>
      <c r="K28" s="190"/>
      <c r="L28" s="22">
        <f>SUM(L25:L27)</f>
        <v>0</v>
      </c>
    </row>
    <row r="29" spans="1:12" ht="15">
      <c r="A29" s="2" t="s">
        <v>6</v>
      </c>
      <c r="B29" s="45">
        <f>Hintergrund!$O$13</f>
        <v>0</v>
      </c>
      <c r="C29" s="45">
        <f>Hintergrund!$O$14</f>
        <v>0</v>
      </c>
      <c r="D29" s="45">
        <f>Hintergrund!$O$10+Hintergrund!$O$11</f>
        <v>0</v>
      </c>
      <c r="E29" s="45">
        <f>Hintergrund!$O$15</f>
        <v>0</v>
      </c>
      <c r="F29" s="9">
        <f>B29*30+C29*20+D29*10</f>
        <v>0</v>
      </c>
      <c r="G29" s="9">
        <f>B29*30+C29*20</f>
        <v>0</v>
      </c>
      <c r="H29" s="13"/>
      <c r="I29" s="13"/>
      <c r="J29" s="12" t="s">
        <v>14</v>
      </c>
      <c r="K29" s="32">
        <f>Hintergrund!P25</f>
        <v>0</v>
      </c>
      <c r="L29" s="9">
        <f>K29*3</f>
        <v>0</v>
      </c>
    </row>
    <row r="30" spans="1:12" ht="15">
      <c r="A30" s="2" t="s">
        <v>76</v>
      </c>
      <c r="B30" s="45">
        <f>Hintergrund!$O$19</f>
        <v>0</v>
      </c>
      <c r="C30" s="45">
        <f>Hintergrund!$O$20</f>
        <v>0</v>
      </c>
      <c r="D30" s="45">
        <f>Hintergrund!$O$16+Hintergrund!$O$17</f>
        <v>0</v>
      </c>
      <c r="E30" s="45">
        <f>Hintergrund!$O$21</f>
        <v>0</v>
      </c>
      <c r="F30" s="9">
        <f>B30*45+C30*30+D30*15</f>
        <v>0</v>
      </c>
      <c r="G30" s="9">
        <f>B30*45+C30*30</f>
        <v>0</v>
      </c>
      <c r="H30" s="13"/>
      <c r="I30" s="13"/>
      <c r="J30" s="12" t="s">
        <v>25</v>
      </c>
      <c r="K30" s="32">
        <f>Hintergrund!P29</f>
        <v>0</v>
      </c>
      <c r="L30" s="9">
        <f>K30*3</f>
        <v>0</v>
      </c>
    </row>
    <row r="31" spans="1:12" ht="15">
      <c r="A31" s="2" t="s">
        <v>7</v>
      </c>
      <c r="B31" s="45">
        <f>Hintergrund!$O$23</f>
        <v>0</v>
      </c>
      <c r="C31" s="193"/>
      <c r="D31" s="193"/>
      <c r="E31" s="193"/>
      <c r="F31" s="9">
        <f>B31*30</f>
        <v>0</v>
      </c>
      <c r="G31" s="9">
        <f>B31*30</f>
        <v>0</v>
      </c>
      <c r="H31" s="13"/>
      <c r="I31" s="13"/>
      <c r="J31" s="12" t="s">
        <v>15</v>
      </c>
      <c r="K31" s="32">
        <f>Hintergrund!P27</f>
        <v>0</v>
      </c>
      <c r="L31" s="9">
        <f>K31*3</f>
        <v>0</v>
      </c>
    </row>
    <row r="32" spans="1:12" ht="15.75">
      <c r="A32" s="189">
        <f>Hintergrund!P3</f>
        <v>1903</v>
      </c>
      <c r="B32" s="190"/>
      <c r="C32" s="190"/>
      <c r="D32" s="190"/>
      <c r="E32" s="190"/>
      <c r="F32" s="22">
        <f>SUM(F28:F31)</f>
        <v>0</v>
      </c>
      <c r="G32" s="122">
        <f>SUM(G28:G31)</f>
        <v>0</v>
      </c>
      <c r="H32" s="13"/>
      <c r="I32" s="13"/>
      <c r="J32" s="178" t="s">
        <v>88</v>
      </c>
      <c r="K32" s="179"/>
      <c r="L32" s="22">
        <f>SUM(L29:L31)</f>
        <v>0</v>
      </c>
    </row>
    <row r="33" spans="1:12" ht="15.75" thickBot="1">
      <c r="A33" s="2" t="s">
        <v>5</v>
      </c>
      <c r="B33" s="45">
        <f>Hintergrund!$P$7</f>
        <v>0</v>
      </c>
      <c r="C33" s="45">
        <f>Hintergrund!$P$8</f>
        <v>0</v>
      </c>
      <c r="D33" s="45">
        <f>Hintergrund!$P$4+Hintergrund!$P$5</f>
        <v>0</v>
      </c>
      <c r="E33" s="45">
        <f>Hintergrund!$P$9</f>
        <v>0</v>
      </c>
      <c r="F33" s="9">
        <f>B33*15+C33*10+D33*5</f>
        <v>0</v>
      </c>
      <c r="G33" s="9">
        <f>B33*15+C33*10</f>
        <v>0</v>
      </c>
      <c r="H33" s="13"/>
      <c r="I33" s="13"/>
      <c r="J33" s="180"/>
      <c r="K33" s="181"/>
      <c r="L33" s="10">
        <f>L20+L24+L28+L32</f>
        <v>0</v>
      </c>
    </row>
    <row r="34" spans="1:12" ht="15">
      <c r="A34" s="2" t="s">
        <v>6</v>
      </c>
      <c r="B34" s="45">
        <f>Hintergrund!$P$13</f>
        <v>0</v>
      </c>
      <c r="C34" s="45">
        <f>Hintergrund!$P$14</f>
        <v>0</v>
      </c>
      <c r="D34" s="45">
        <f>Hintergrund!$P$10+Hintergrund!$P$11</f>
        <v>0</v>
      </c>
      <c r="E34" s="45">
        <f>Hintergrund!$P$15</f>
        <v>0</v>
      </c>
      <c r="F34" s="9">
        <f>B34*30+C34*20+D34*10</f>
        <v>0</v>
      </c>
      <c r="G34" s="9">
        <f>B34*30+C34*20</f>
        <v>0</v>
      </c>
      <c r="H34" s="13"/>
      <c r="I34" s="13"/>
      <c r="J34" s="13"/>
      <c r="K34" s="13"/>
      <c r="L34" s="13"/>
    </row>
    <row r="35" spans="1:12" ht="15">
      <c r="A35" s="2" t="s">
        <v>76</v>
      </c>
      <c r="B35" s="45">
        <f>Hintergrund!$P$19</f>
        <v>0</v>
      </c>
      <c r="C35" s="45">
        <f>Hintergrund!$P$20</f>
        <v>0</v>
      </c>
      <c r="D35" s="45">
        <f>Hintergrund!$P$16+Hintergrund!$P$17</f>
        <v>0</v>
      </c>
      <c r="E35" s="45">
        <f>Hintergrund!$P$21</f>
        <v>0</v>
      </c>
      <c r="F35" s="9">
        <f>B35*45+C35*30+D35*15</f>
        <v>0</v>
      </c>
      <c r="G35" s="9">
        <f>B35*45+C35*30</f>
        <v>0</v>
      </c>
      <c r="H35" s="13" t="s">
        <v>35</v>
      </c>
      <c r="I35" s="13"/>
      <c r="J35" s="13"/>
      <c r="K35" s="13"/>
      <c r="L35" s="13"/>
    </row>
    <row r="36" spans="1:12" ht="15">
      <c r="A36" s="2" t="s">
        <v>7</v>
      </c>
      <c r="B36" s="45">
        <f>Hintergrund!$P$23</f>
        <v>0</v>
      </c>
      <c r="C36" s="193"/>
      <c r="D36" s="193"/>
      <c r="E36" s="193"/>
      <c r="F36" s="9">
        <f>B36*30</f>
        <v>0</v>
      </c>
      <c r="G36" s="9">
        <f>B36*30</f>
        <v>0</v>
      </c>
      <c r="H36" s="13">
        <f>IF((E18*2+E19*4+E20*6+E23*2+E24*4+E25*6+E28*2+E29*4+E30*6+E33*2+E34*4+E35*6)&gt;20,20,(E18*2+E19*4+E20*6+E23*2+E24*4+E25*6+E28*2+E29*4+E30*6+E33*2+E34*4+E35*6))</f>
        <v>0</v>
      </c>
      <c r="I36" s="13"/>
      <c r="J36" s="13"/>
      <c r="K36" s="13"/>
      <c r="L36" s="13"/>
    </row>
    <row r="37" spans="1:12">
      <c r="A37" s="217" t="s">
        <v>87</v>
      </c>
      <c r="B37" s="218"/>
      <c r="C37" s="218"/>
      <c r="D37" s="218"/>
      <c r="E37" s="218"/>
      <c r="F37" s="22">
        <f>SUM(F33:F36)</f>
        <v>0</v>
      </c>
      <c r="G37" s="122">
        <f>SUM(G33:G36)</f>
        <v>0</v>
      </c>
      <c r="H37" s="13"/>
      <c r="I37" s="13"/>
      <c r="J37" s="13"/>
      <c r="K37" s="13"/>
      <c r="L37" s="13"/>
    </row>
    <row r="38" spans="1:12" ht="15" thickBot="1">
      <c r="A38" s="219"/>
      <c r="B38" s="220"/>
      <c r="C38" s="220"/>
      <c r="D38" s="220"/>
      <c r="E38" s="220"/>
      <c r="F38" s="10">
        <f>F22+F27+F32+F37</f>
        <v>0</v>
      </c>
      <c r="G38" s="10">
        <f>G22+G27+G32+G37+I36</f>
        <v>0</v>
      </c>
      <c r="H38" s="13"/>
      <c r="I38" s="15"/>
      <c r="J38" s="15"/>
      <c r="K38" s="15"/>
      <c r="L38" s="13"/>
    </row>
    <row r="39" spans="1:12">
      <c r="A39" s="209" t="s">
        <v>33</v>
      </c>
      <c r="B39" s="209"/>
      <c r="C39" s="209"/>
      <c r="D39" s="209"/>
      <c r="E39" s="209"/>
      <c r="F39" s="209"/>
      <c r="G39" s="13"/>
      <c r="H39" s="13"/>
      <c r="I39" s="33" t="s">
        <v>82</v>
      </c>
      <c r="J39" s="36" t="s">
        <v>84</v>
      </c>
      <c r="K39" s="34"/>
      <c r="L39" s="34"/>
    </row>
  </sheetData>
  <sheetProtection algorithmName="SHA-512" hashValue="3H2sG+Gl98VZsbLtZhbGsvHkgcw/QcGk2vyp+z01kk7MfjnDac9rWgk2BKksWeYhQNhgOdvjtpIYg37VMXMdtw==" saltValue="RQdKEKopbrR4pPOS4NXtpA==" spinCount="100000" sheet="1" selectLockedCells="1"/>
  <mergeCells count="46">
    <mergeCell ref="A39:F39"/>
    <mergeCell ref="A37:E38"/>
    <mergeCell ref="A27:E27"/>
    <mergeCell ref="J28:K28"/>
    <mergeCell ref="C31:E31"/>
    <mergeCell ref="A32:E32"/>
    <mergeCell ref="J32:K33"/>
    <mergeCell ref="C36:E36"/>
    <mergeCell ref="C26:E26"/>
    <mergeCell ref="C12:D12"/>
    <mergeCell ref="F12:G12"/>
    <mergeCell ref="J12:K12"/>
    <mergeCell ref="F15:F16"/>
    <mergeCell ref="A17:E17"/>
    <mergeCell ref="J20:K20"/>
    <mergeCell ref="C21:E21"/>
    <mergeCell ref="A22:E22"/>
    <mergeCell ref="J24:K24"/>
    <mergeCell ref="L15:L16"/>
    <mergeCell ref="J16:K16"/>
    <mergeCell ref="C10:D10"/>
    <mergeCell ref="F10:G10"/>
    <mergeCell ref="C11:D11"/>
    <mergeCell ref="F11:G11"/>
    <mergeCell ref="J11:K11"/>
    <mergeCell ref="A6:B6"/>
    <mergeCell ref="C6:E6"/>
    <mergeCell ref="F6:I6"/>
    <mergeCell ref="J6:L6"/>
    <mergeCell ref="C7:D7"/>
    <mergeCell ref="F7:G7"/>
    <mergeCell ref="J7:K7"/>
    <mergeCell ref="A1:L1"/>
    <mergeCell ref="A2:B2"/>
    <mergeCell ref="A3:B3"/>
    <mergeCell ref="A4:B4"/>
    <mergeCell ref="J4:K4"/>
    <mergeCell ref="G2:J2"/>
    <mergeCell ref="G3:J3"/>
    <mergeCell ref="J9:K9"/>
    <mergeCell ref="J10:K10"/>
    <mergeCell ref="C9:D9"/>
    <mergeCell ref="F8:G8"/>
    <mergeCell ref="F9:G9"/>
    <mergeCell ref="C8:D8"/>
    <mergeCell ref="J8:K8"/>
  </mergeCells>
  <conditionalFormatting sqref="B12">
    <cfRule type="containsText" dxfId="30" priority="7" operator="containsText" text="nicht erfüllt">
      <formula>NOT(ISERROR(SEARCH("nicht erfüllt",B12)))</formula>
    </cfRule>
    <cfRule type="containsText" dxfId="29" priority="8" operator="containsText" text="erfüllt">
      <formula>NOT(ISERROR(SEARCH("erfüllt",B12)))</formula>
    </cfRule>
  </conditionalFormatting>
  <conditionalFormatting sqref="L12">
    <cfRule type="containsText" dxfId="28" priority="1" operator="containsText" text="nicht erfüllt">
      <formula>NOT(ISERROR(SEARCH("nicht erfüllt",L12)))</formula>
    </cfRule>
    <cfRule type="containsText" dxfId="27" priority="2" operator="containsText" text="erfüllt">
      <formula>NOT(ISERROR(SEARCH("erfüllt",L12)))</formula>
    </cfRule>
  </conditionalFormatting>
  <conditionalFormatting sqref="E12">
    <cfRule type="containsText" dxfId="26" priority="5" operator="containsText" text="nicht erfüllt">
      <formula>NOT(ISERROR(SEARCH("nicht erfüllt",E12)))</formula>
    </cfRule>
    <cfRule type="containsText" dxfId="25" priority="6" operator="containsText" text="erfüllt">
      <formula>NOT(ISERROR(SEARCH("erfüllt",E12)))</formula>
    </cfRule>
  </conditionalFormatting>
  <conditionalFormatting sqref="I12">
    <cfRule type="containsText" dxfId="24" priority="3" operator="containsText" text="nicht erfüllt">
      <formula>NOT(ISERROR(SEARCH("nicht erfüllt",I12)))</formula>
    </cfRule>
    <cfRule type="containsText" dxfId="23" priority="4" operator="containsText" text="erfüllt">
      <formula>NOT(ISERROR(SEARCH("erfüllt",I12)))</formula>
    </cfRule>
  </conditionalFormatting>
  <pageMargins left="0.7" right="0.7" top="0.78740157499999996" bottom="0.78740157499999996" header="0.3" footer="0.3"/>
  <pageSetup paperSize="9" scale="48"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Hintergrund!$C$4:$C$5</xm:f>
          </x14:formula1>
          <xm:sqref>C4</xm:sqref>
        </x14:dataValidation>
        <x14:dataValidation type="list" allowBlank="1" showInputMessage="1" showErrorMessage="1">
          <x14:formula1>
            <xm:f>Hintergrund!$E$4:$E$5</xm:f>
          </x14:formula1>
          <xm:sqref>E4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2:P29"/>
  <sheetViews>
    <sheetView zoomScale="85" zoomScaleNormal="85" workbookViewId="0">
      <selection activeCell="P3" sqref="P3"/>
    </sheetView>
  </sheetViews>
  <sheetFormatPr baseColWidth="10" defaultRowHeight="14.25"/>
  <cols>
    <col min="1" max="1" width="20.75" customWidth="1"/>
    <col min="3" max="3" width="20.25" customWidth="1"/>
    <col min="5" max="5" width="15.75" customWidth="1"/>
    <col min="7" max="7" width="19.375" customWidth="1"/>
    <col min="9" max="9" width="16.75" customWidth="1"/>
    <col min="11" max="11" width="18.125" bestFit="1" customWidth="1"/>
    <col min="12" max="12" width="25.625" bestFit="1" customWidth="1"/>
  </cols>
  <sheetData>
    <row r="2" spans="1:16" ht="15" thickBot="1"/>
    <row r="3" spans="1:16" ht="15.75" thickBot="1">
      <c r="A3" t="s">
        <v>37</v>
      </c>
      <c r="C3" t="s">
        <v>38</v>
      </c>
      <c r="E3" t="s">
        <v>40</v>
      </c>
      <c r="G3" t="s">
        <v>22</v>
      </c>
      <c r="K3" s="40" t="s">
        <v>58</v>
      </c>
      <c r="L3" s="41" t="s">
        <v>43</v>
      </c>
      <c r="M3" s="42">
        <f>Dateneingabe!D6</f>
        <v>1900</v>
      </c>
      <c r="N3" s="43">
        <f>M3+1</f>
        <v>1901</v>
      </c>
      <c r="O3" s="43">
        <f>M3+2</f>
        <v>1902</v>
      </c>
      <c r="P3" s="44">
        <f>M3+3</f>
        <v>1903</v>
      </c>
    </row>
    <row r="4" spans="1:16" ht="15">
      <c r="A4" t="s">
        <v>111</v>
      </c>
      <c r="C4" t="s">
        <v>31</v>
      </c>
      <c r="E4" t="s">
        <v>34</v>
      </c>
      <c r="G4" s="24" t="s">
        <v>111</v>
      </c>
      <c r="K4" s="58" t="s">
        <v>41</v>
      </c>
      <c r="L4" s="59" t="s">
        <v>44</v>
      </c>
      <c r="M4" s="60">
        <f>COUNTIFS(Input[Art der Veranstaltung],$K4,Input[ausgeübte Funktion],$L4,Input[Jahr],$M$3)</f>
        <v>0</v>
      </c>
      <c r="N4" s="60">
        <f>COUNTIFS(Input[Art der Veranstaltung],$K4,Input[ausgeübte Funktion],$L4,Input[Jahr],$N$3)</f>
        <v>0</v>
      </c>
      <c r="O4" s="60">
        <f>COUNTIFS(Input[Art der Veranstaltung],$K4,Input[ausgeübte Funktion],$L4,Input[Jahr],$O$3)</f>
        <v>0</v>
      </c>
      <c r="P4" s="61">
        <f>COUNTIFS(Input[Art der Veranstaltung],$K4,Input[ausgeübte Funktion],$L4,Input[Jahr],$P$3)</f>
        <v>0</v>
      </c>
    </row>
    <row r="5" spans="1:16" ht="15">
      <c r="A5" t="s">
        <v>36</v>
      </c>
      <c r="C5" t="s">
        <v>39</v>
      </c>
      <c r="E5" t="s">
        <v>24</v>
      </c>
      <c r="G5" s="25" t="s">
        <v>36</v>
      </c>
      <c r="K5" s="62" t="s">
        <v>41</v>
      </c>
      <c r="L5" s="48" t="s">
        <v>45</v>
      </c>
      <c r="M5" s="47">
        <f>COUNTIFS(Input[Art der Veranstaltung],$K5,Input[ausgeübte Funktion],$L5,Input[Jahr],$M$3)</f>
        <v>0</v>
      </c>
      <c r="N5" s="47">
        <f>COUNTIFS(Input[Art der Veranstaltung],$K5,Input[ausgeübte Funktion],$L5,Input[Jahr],$N$3)</f>
        <v>0</v>
      </c>
      <c r="O5" s="47">
        <f>COUNTIFS(Input[Art der Veranstaltung],$K5,Input[ausgeübte Funktion],$L5,Input[Jahr],$O$3)</f>
        <v>0</v>
      </c>
      <c r="P5" s="63">
        <f>COUNTIFS(Input[Art der Veranstaltung],$K5,Input[ausgeübte Funktion],$L5,Input[Jahr],$P$3)</f>
        <v>0</v>
      </c>
    </row>
    <row r="6" spans="1:16" ht="15">
      <c r="G6" s="24" t="s">
        <v>31</v>
      </c>
      <c r="K6" s="62" t="s">
        <v>41</v>
      </c>
      <c r="L6" s="46" t="s">
        <v>46</v>
      </c>
      <c r="M6" s="47">
        <f>COUNTIFS(Input[Art der Veranstaltung],$K6,Input[ausgeübte Funktion],$L6,Input[Jahr],$M$3)</f>
        <v>0</v>
      </c>
      <c r="N6" s="47">
        <f>COUNTIFS(Input[Art der Veranstaltung],$K6,Input[ausgeübte Funktion],$L6,Input[Jahr],$N$3)</f>
        <v>0</v>
      </c>
      <c r="O6" s="47">
        <f>COUNTIFS(Input[Art der Veranstaltung],$K6,Input[ausgeübte Funktion],$L6,Input[Jahr],$O$3)</f>
        <v>0</v>
      </c>
      <c r="P6" s="63">
        <f>COUNTIFS(Input[Art der Veranstaltung],$K6,Input[ausgeübte Funktion],$L6,Input[Jahr],$P$3)</f>
        <v>0</v>
      </c>
    </row>
    <row r="7" spans="1:16" ht="15">
      <c r="G7" s="24" t="s">
        <v>39</v>
      </c>
      <c r="K7" s="62" t="s">
        <v>41</v>
      </c>
      <c r="L7" s="48" t="s">
        <v>47</v>
      </c>
      <c r="M7" s="47">
        <f>COUNTIFS(Input[Art der Veranstaltung],$K7,Input[ausgeübte Funktion],$L7,Input[Jahr],$M$3)</f>
        <v>0</v>
      </c>
      <c r="N7" s="47">
        <f>COUNTIFS(Input[Art der Veranstaltung],$K7,Input[ausgeübte Funktion],$L7,Input[Jahr],$N$3)</f>
        <v>0</v>
      </c>
      <c r="O7" s="47">
        <f>COUNTIFS(Input[Art der Veranstaltung],$K7,Input[ausgeübte Funktion],$L7,Input[Jahr],$O$3)</f>
        <v>0</v>
      </c>
      <c r="P7" s="63">
        <f>COUNTIFS(Input[Art der Veranstaltung],$K7,Input[ausgeübte Funktion],$L7,Input[Jahr],$P$3)</f>
        <v>0</v>
      </c>
    </row>
    <row r="8" spans="1:16" ht="15">
      <c r="K8" s="62" t="s">
        <v>41</v>
      </c>
      <c r="L8" s="46" t="s">
        <v>48</v>
      </c>
      <c r="M8" s="47">
        <f>COUNTIFS(Input[Art der Veranstaltung],$K8,Input[ausgeübte Funktion],$L8,Input[Jahr],$M$3)</f>
        <v>0</v>
      </c>
      <c r="N8" s="47">
        <f>COUNTIFS(Input[Art der Veranstaltung],$K8,Input[ausgeübte Funktion],$L8,Input[Jahr],$N$3)</f>
        <v>0</v>
      </c>
      <c r="O8" s="47">
        <f>COUNTIFS(Input[Art der Veranstaltung],$K8,Input[ausgeübte Funktion],$L8,Input[Jahr],$O$3)</f>
        <v>0</v>
      </c>
      <c r="P8" s="63">
        <f>COUNTIFS(Input[Art der Veranstaltung],$K8,Input[ausgeübte Funktion],$L8,Input[Jahr],$P$3)</f>
        <v>0</v>
      </c>
    </row>
    <row r="9" spans="1:16" ht="15.75" thickBot="1">
      <c r="A9" s="16" t="s">
        <v>58</v>
      </c>
      <c r="C9" s="20" t="s">
        <v>43</v>
      </c>
      <c r="E9" t="s">
        <v>65</v>
      </c>
      <c r="G9" t="s">
        <v>69</v>
      </c>
      <c r="K9" s="64" t="s">
        <v>41</v>
      </c>
      <c r="L9" s="65" t="s">
        <v>3</v>
      </c>
      <c r="M9" s="66">
        <f>COUNTIFS(Input[Art der Veranstaltung],$K9,Input[ausgeübte Funktion],$L9,Input[Jahr],$M$3)</f>
        <v>0</v>
      </c>
      <c r="N9" s="66">
        <f>COUNTIFS(Input[Art der Veranstaltung],$K9,Input[ausgeübte Funktion],$L9,Input[Jahr],$N$3)</f>
        <v>0</v>
      </c>
      <c r="O9" s="66">
        <f>COUNTIFS(Input[Art der Veranstaltung],$K9,Input[ausgeübte Funktion],$L9,Input[Jahr],$O$3)</f>
        <v>0</v>
      </c>
      <c r="P9" s="67">
        <f>COUNTIFS(Input[Art der Veranstaltung],$K9,Input[ausgeübte Funktion],$L9,Input[Jahr],$P$3)</f>
        <v>0</v>
      </c>
    </row>
    <row r="10" spans="1:16" ht="15">
      <c r="A10" s="18" t="s">
        <v>41</v>
      </c>
      <c r="C10" s="17" t="s">
        <v>44</v>
      </c>
      <c r="E10" t="s">
        <v>67</v>
      </c>
      <c r="G10" t="s">
        <v>4</v>
      </c>
      <c r="K10" s="68" t="s">
        <v>42</v>
      </c>
      <c r="L10" s="69" t="s">
        <v>44</v>
      </c>
      <c r="M10" s="70">
        <f>COUNTIFS(Input[Art der Veranstaltung],$K10,Input[ausgeübte Funktion],$L10,Input[Jahr],$M$3)</f>
        <v>0</v>
      </c>
      <c r="N10" s="70">
        <f>COUNTIFS(Input[Art der Veranstaltung],$K10,Input[ausgeübte Funktion],$L10,Input[Jahr],$N$3)</f>
        <v>0</v>
      </c>
      <c r="O10" s="70">
        <f>COUNTIFS(Input[Art der Veranstaltung],$K10,Input[ausgeübte Funktion],$L10,Input[Jahr],$O$3)</f>
        <v>0</v>
      </c>
      <c r="P10" s="71">
        <f>COUNTIFS(Input[Art der Veranstaltung],$K10,Input[ausgeübte Funktion],$L10,Input[Jahr],$P$3)</f>
        <v>0</v>
      </c>
    </row>
    <row r="11" spans="1:16" ht="15">
      <c r="A11" s="18" t="s">
        <v>42</v>
      </c>
      <c r="C11" s="17" t="s">
        <v>45</v>
      </c>
      <c r="E11" t="s">
        <v>109</v>
      </c>
      <c r="G11" t="s">
        <v>64</v>
      </c>
      <c r="K11" s="72" t="s">
        <v>42</v>
      </c>
      <c r="L11" s="51" t="s">
        <v>45</v>
      </c>
      <c r="M11" s="50">
        <f>COUNTIFS(Input[Art der Veranstaltung],$K11,Input[ausgeübte Funktion],$L11,Input[Jahr],$M$3)</f>
        <v>0</v>
      </c>
      <c r="N11" s="50">
        <f>COUNTIFS(Input[Art der Veranstaltung],$K11,Input[ausgeübte Funktion],$L11,Input[Jahr],$N$3)</f>
        <v>0</v>
      </c>
      <c r="O11" s="50">
        <f>COUNTIFS(Input[Art der Veranstaltung],$K11,Input[ausgeübte Funktion],$L11,Input[Jahr],$O$3)</f>
        <v>0</v>
      </c>
      <c r="P11" s="73">
        <f>COUNTIFS(Input[Art der Veranstaltung],$K11,Input[ausgeübte Funktion],$L11,Input[Jahr],$P$3)</f>
        <v>0</v>
      </c>
    </row>
    <row r="12" spans="1:16" ht="15">
      <c r="A12" s="19" t="s">
        <v>73</v>
      </c>
      <c r="C12" s="17" t="s">
        <v>46</v>
      </c>
      <c r="E12" t="s">
        <v>68</v>
      </c>
      <c r="G12" t="s">
        <v>3</v>
      </c>
      <c r="K12" s="72" t="s">
        <v>42</v>
      </c>
      <c r="L12" s="49" t="s">
        <v>46</v>
      </c>
      <c r="M12" s="50">
        <f>COUNTIFS(Input[Art der Veranstaltung],$K12,Input[ausgeübte Funktion],$L12,Input[Jahr],$M$3)</f>
        <v>0</v>
      </c>
      <c r="N12" s="50">
        <f>COUNTIFS(Input[Art der Veranstaltung],$K12,Input[ausgeübte Funktion],$L12,Input[Jahr],$N$3)</f>
        <v>0</v>
      </c>
      <c r="O12" s="50">
        <f>COUNTIFS(Input[Art der Veranstaltung],$K12,Input[ausgeübte Funktion],$L12,Input[Jahr],$O$3)</f>
        <v>0</v>
      </c>
      <c r="P12" s="73">
        <f>COUNTIFS(Input[Art der Veranstaltung],$K12,Input[ausgeübte Funktion],$L12,Input[Jahr],$P$3)</f>
        <v>0</v>
      </c>
    </row>
    <row r="13" spans="1:16" ht="15">
      <c r="A13" s="19" t="s">
        <v>7</v>
      </c>
      <c r="C13" s="17" t="s">
        <v>47</v>
      </c>
      <c r="E13" t="s">
        <v>108</v>
      </c>
      <c r="K13" s="72" t="s">
        <v>42</v>
      </c>
      <c r="L13" s="51" t="s">
        <v>47</v>
      </c>
      <c r="M13" s="50">
        <f>COUNTIFS(Input[Art der Veranstaltung],$K13,Input[ausgeübte Funktion],$L13,Input[Jahr],$M$3)</f>
        <v>0</v>
      </c>
      <c r="N13" s="50">
        <f>COUNTIFS(Input[Art der Veranstaltung],$K13,Input[ausgeübte Funktion],$L13,Input[Jahr],$N$3)</f>
        <v>0</v>
      </c>
      <c r="O13" s="50">
        <f>COUNTIFS(Input[Art der Veranstaltung],$K13,Input[ausgeübte Funktion],$L13,Input[Jahr],$O$3)</f>
        <v>0</v>
      </c>
      <c r="P13" s="73">
        <f>COUNTIFS(Input[Art der Veranstaltung],$K13,Input[ausgeübte Funktion],$L13,Input[Jahr],$P$3)</f>
        <v>0</v>
      </c>
    </row>
    <row r="14" spans="1:16" ht="15">
      <c r="A14" s="19" t="s">
        <v>14</v>
      </c>
      <c r="C14" s="17" t="s">
        <v>48</v>
      </c>
      <c r="K14" s="72" t="s">
        <v>42</v>
      </c>
      <c r="L14" s="49" t="s">
        <v>48</v>
      </c>
      <c r="M14" s="50">
        <f>COUNTIFS(Input[Art der Veranstaltung],$K14,Input[ausgeübte Funktion],$L14,Input[Jahr],$M$3)</f>
        <v>0</v>
      </c>
      <c r="N14" s="50">
        <f>COUNTIFS(Input[Art der Veranstaltung],$K14,Input[ausgeübte Funktion],$L14,Input[Jahr],$N$3)</f>
        <v>0</v>
      </c>
      <c r="O14" s="50">
        <f>COUNTIFS(Input[Art der Veranstaltung],$K14,Input[ausgeübte Funktion],$L14,Input[Jahr],$O$3)</f>
        <v>0</v>
      </c>
      <c r="P14" s="73">
        <f>COUNTIFS(Input[Art der Veranstaltung],$K14,Input[ausgeübte Funktion],$L14,Input[Jahr],$P$3)</f>
        <v>0</v>
      </c>
    </row>
    <row r="15" spans="1:16" ht="15.75" thickBot="1">
      <c r="A15" s="19" t="s">
        <v>110</v>
      </c>
      <c r="C15" s="17" t="s">
        <v>3</v>
      </c>
      <c r="K15" s="74" t="s">
        <v>42</v>
      </c>
      <c r="L15" s="75" t="s">
        <v>3</v>
      </c>
      <c r="M15" s="76">
        <f>COUNTIFS(Input[Art der Veranstaltung],$K15,Input[ausgeübte Funktion],$L15,Input[Jahr],$M$3)</f>
        <v>0</v>
      </c>
      <c r="N15" s="76">
        <f>COUNTIFS(Input[Art der Veranstaltung],$K15,Input[ausgeübte Funktion],$L15,Input[Jahr],$N$3)</f>
        <v>0</v>
      </c>
      <c r="O15" s="76">
        <f>COUNTIFS(Input[Art der Veranstaltung],$K15,Input[ausgeübte Funktion],$L15,Input[Jahr],$O$3)</f>
        <v>0</v>
      </c>
      <c r="P15" s="77">
        <f>COUNTIFS(Input[Art der Veranstaltung],$K15,Input[ausgeübte Funktion],$L15,Input[Jahr],$P$3)</f>
        <v>0</v>
      </c>
    </row>
    <row r="16" spans="1:16" ht="15">
      <c r="A16" s="19" t="s">
        <v>74</v>
      </c>
      <c r="K16" s="78" t="s">
        <v>73</v>
      </c>
      <c r="L16" s="79" t="s">
        <v>44</v>
      </c>
      <c r="M16" s="80">
        <f>COUNTIFS(Input[Art der Veranstaltung],$K16,Input[ausgeübte Funktion],$L16,Input[Jahr],$M$3)</f>
        <v>0</v>
      </c>
      <c r="N16" s="80">
        <f>COUNTIFS(Input[Art der Veranstaltung],$K16,Input[ausgeübte Funktion],$L16,Input[Jahr],$N$3)</f>
        <v>0</v>
      </c>
      <c r="O16" s="80">
        <f>COUNTIFS(Input[Art der Veranstaltung],$K16,Input[ausgeübte Funktion],$L16,Input[Jahr],$O$3)</f>
        <v>0</v>
      </c>
      <c r="P16" s="81">
        <f>COUNTIFS(Input[Art der Veranstaltung],$K16,Input[ausgeübte Funktion],$L16,Input[Jahr],$P$3)</f>
        <v>0</v>
      </c>
    </row>
    <row r="17" spans="1:16" ht="15">
      <c r="K17" s="82" t="s">
        <v>73</v>
      </c>
      <c r="L17" s="54" t="s">
        <v>45</v>
      </c>
      <c r="M17" s="53">
        <f>COUNTIFS(Input[Art der Veranstaltung],$K17,Input[ausgeübte Funktion],$L17,Input[Jahr],$M$3)</f>
        <v>0</v>
      </c>
      <c r="N17" s="53">
        <f>COUNTIFS(Input[Art der Veranstaltung],$K17,Input[ausgeübte Funktion],$L17,Input[Jahr],$N$3)</f>
        <v>0</v>
      </c>
      <c r="O17" s="53">
        <f>COUNTIFS(Input[Art der Veranstaltung],$K17,Input[ausgeübte Funktion],$L17,Input[Jahr],$O$3)</f>
        <v>0</v>
      </c>
      <c r="P17" s="83">
        <f>COUNTIFS(Input[Art der Veranstaltung],$K17,Input[ausgeübte Funktion],$L17,Input[Jahr],$P$3)</f>
        <v>0</v>
      </c>
    </row>
    <row r="18" spans="1:16" ht="15">
      <c r="K18" s="82" t="s">
        <v>73</v>
      </c>
      <c r="L18" s="52" t="s">
        <v>46</v>
      </c>
      <c r="M18" s="53">
        <f>COUNTIFS(Input[Art der Veranstaltung],$K18,Input[ausgeübte Funktion],$L18,Input[Jahr],$M$3)</f>
        <v>0</v>
      </c>
      <c r="N18" s="53">
        <f>COUNTIFS(Input[Art der Veranstaltung],$K18,Input[ausgeübte Funktion],$L18,Input[Jahr],$N$3)</f>
        <v>0</v>
      </c>
      <c r="O18" s="53">
        <f>COUNTIFS(Input[Art der Veranstaltung],$K18,Input[ausgeübte Funktion],$L18,Input[Jahr],$O$3)</f>
        <v>0</v>
      </c>
      <c r="P18" s="83">
        <f>COUNTIFS(Input[Art der Veranstaltung],$K18,Input[ausgeübte Funktion],$L18,Input[Jahr],$P$3)</f>
        <v>0</v>
      </c>
    </row>
    <row r="19" spans="1:16" ht="15">
      <c r="K19" s="82" t="s">
        <v>73</v>
      </c>
      <c r="L19" s="54" t="s">
        <v>47</v>
      </c>
      <c r="M19" s="53">
        <f>COUNTIFS(Input[Art der Veranstaltung],$K19,Input[ausgeübte Funktion],$L19,Input[Jahr],$M$3)</f>
        <v>0</v>
      </c>
      <c r="N19" s="53">
        <f>COUNTIFS(Input[Art der Veranstaltung],$K19,Input[ausgeübte Funktion],$L19,Input[Jahr],$N$3)</f>
        <v>0</v>
      </c>
      <c r="O19" s="53">
        <f>COUNTIFS(Input[Art der Veranstaltung],$K19,Input[ausgeübte Funktion],$L19,Input[Jahr],$O$3)</f>
        <v>0</v>
      </c>
      <c r="P19" s="83">
        <f>COUNTIFS(Input[Art der Veranstaltung],$K19,Input[ausgeübte Funktion],$L19,Input[Jahr],$P$3)</f>
        <v>0</v>
      </c>
    </row>
    <row r="20" spans="1:16" ht="15">
      <c r="A20" t="s">
        <v>14</v>
      </c>
      <c r="C20" t="s">
        <v>110</v>
      </c>
      <c r="E20" t="s">
        <v>41</v>
      </c>
      <c r="G20" t="s">
        <v>73</v>
      </c>
      <c r="I20" t="s">
        <v>42</v>
      </c>
      <c r="K20" s="82" t="s">
        <v>73</v>
      </c>
      <c r="L20" s="52" t="s">
        <v>48</v>
      </c>
      <c r="M20" s="53">
        <f>COUNTIFS(Input[Art der Veranstaltung],$K20,Input[ausgeübte Funktion],$L20,Input[Jahr],$M$3)</f>
        <v>0</v>
      </c>
      <c r="N20" s="53">
        <f>COUNTIFS(Input[Art der Veranstaltung],$K20,Input[ausgeübte Funktion],$L20,Input[Jahr],$N$3)</f>
        <v>0</v>
      </c>
      <c r="O20" s="53">
        <f>COUNTIFS(Input[Art der Veranstaltung],$K20,Input[ausgeübte Funktion],$L20,Input[Jahr],$O$3)</f>
        <v>0</v>
      </c>
      <c r="P20" s="83">
        <f>COUNTIFS(Input[Art der Veranstaltung],$K20,Input[ausgeübte Funktion],$L20,Input[Jahr],$P$3)</f>
        <v>0</v>
      </c>
    </row>
    <row r="21" spans="1:16" ht="15.75" thickBot="1">
      <c r="A21" s="37" t="s">
        <v>44</v>
      </c>
      <c r="C21" s="37" t="s">
        <v>44</v>
      </c>
      <c r="E21" s="37" t="s">
        <v>44</v>
      </c>
      <c r="G21" s="37" t="s">
        <v>44</v>
      </c>
      <c r="I21" s="37" t="s">
        <v>44</v>
      </c>
      <c r="K21" s="84" t="s">
        <v>73</v>
      </c>
      <c r="L21" s="85" t="s">
        <v>3</v>
      </c>
      <c r="M21" s="86">
        <f>COUNTIFS(Input[Art der Veranstaltung],$K21,Input[ausgeübte Funktion],$L21,Input[Jahr],$M$3)</f>
        <v>0</v>
      </c>
      <c r="N21" s="86">
        <f>COUNTIFS(Input[Art der Veranstaltung],$K21,Input[ausgeübte Funktion],$L21,Input[Jahr],$N$3)</f>
        <v>0</v>
      </c>
      <c r="O21" s="86">
        <f>COUNTIFS(Input[Art der Veranstaltung],$K21,Input[ausgeübte Funktion],$L21,Input[Jahr],$O$3)</f>
        <v>0</v>
      </c>
      <c r="P21" s="87">
        <f>COUNTIFS(Input[Art der Veranstaltung],$K21,Input[ausgeübte Funktion],$L21,Input[Jahr],$P$3)</f>
        <v>0</v>
      </c>
    </row>
    <row r="22" spans="1:16" ht="15">
      <c r="A22" s="39" t="s">
        <v>47</v>
      </c>
      <c r="C22" s="39" t="s">
        <v>47</v>
      </c>
      <c r="E22" s="38" t="s">
        <v>45</v>
      </c>
      <c r="G22" s="38" t="s">
        <v>45</v>
      </c>
      <c r="I22" s="38" t="s">
        <v>45</v>
      </c>
      <c r="K22" s="88" t="s">
        <v>7</v>
      </c>
      <c r="L22" s="89" t="s">
        <v>44</v>
      </c>
      <c r="M22" s="90">
        <f>COUNTIFS(Input[Art der Veranstaltung],$K22,Input[Jahr],M$3,Input[ausgeübte Funktion],Hintergrund!$L22)</f>
        <v>0</v>
      </c>
      <c r="N22" s="90">
        <f>COUNTIFS(Input[Art der Veranstaltung],$K22,Input[Jahr],N$3,Input[ausgeübte Funktion],Hintergrund!$L22)</f>
        <v>0</v>
      </c>
      <c r="O22" s="90">
        <f>COUNTIFS(Input[Art der Veranstaltung],$K22,Input[Jahr],O$3,Input[ausgeübte Funktion],Hintergrund!$L22)</f>
        <v>0</v>
      </c>
      <c r="P22" s="91">
        <f>COUNTIFS(Input[Art der Veranstaltung],$K22,Input[Jahr],P$3,Input[ausgeübte Funktion],Hintergrund!$L22)</f>
        <v>0</v>
      </c>
    </row>
    <row r="23" spans="1:16" ht="15">
      <c r="E23" s="37" t="s">
        <v>46</v>
      </c>
      <c r="G23" s="37" t="s">
        <v>46</v>
      </c>
      <c r="I23" s="37" t="s">
        <v>46</v>
      </c>
      <c r="K23" s="92" t="s">
        <v>7</v>
      </c>
      <c r="L23" s="57" t="s">
        <v>47</v>
      </c>
      <c r="M23" s="56">
        <f>COUNTIFS(Input[Art der Veranstaltung],$K23,Input[Jahr],M$3,Input[ausgeübte Funktion],Hintergrund!$L23)</f>
        <v>0</v>
      </c>
      <c r="N23" s="56">
        <f>COUNTIFS(Input[Art der Veranstaltung],$K23,Input[Jahr],N$3,Input[ausgeübte Funktion],Hintergrund!$L23)</f>
        <v>0</v>
      </c>
      <c r="O23" s="56">
        <f>COUNTIFS(Input[Art der Veranstaltung],$K23,Input[Jahr],O$3,Input[ausgeübte Funktion],Hintergrund!$L23)</f>
        <v>0</v>
      </c>
      <c r="P23" s="93">
        <f>COUNTIFS(Input[Art der Veranstaltung],$K23,Input[Jahr],P$3,Input[ausgeübte Funktion],Hintergrund!$L23)</f>
        <v>0</v>
      </c>
    </row>
    <row r="24" spans="1:16" ht="15">
      <c r="E24" s="38" t="s">
        <v>47</v>
      </c>
      <c r="G24" s="38" t="s">
        <v>47</v>
      </c>
      <c r="I24" s="38" t="s">
        <v>47</v>
      </c>
      <c r="K24" s="94" t="s">
        <v>14</v>
      </c>
      <c r="L24" s="55" t="s">
        <v>44</v>
      </c>
      <c r="M24" s="56">
        <f>SUMIFS(Input[Unterrichtseinheiten],Input[Art der Veranstaltung],$K24,Input[Jahr],M$3,Input[ausgeübte Funktion],Hintergrund!$L24)</f>
        <v>0</v>
      </c>
      <c r="N24" s="56">
        <f>SUMIFS(Input[Unterrichtseinheiten],Input[Art der Veranstaltung],$K24,Input[Jahr],N$3,Input[ausgeübte Funktion],Hintergrund!$L24)</f>
        <v>0</v>
      </c>
      <c r="O24" s="56">
        <f>SUMIFS(Input[Unterrichtseinheiten],Input[Art der Veranstaltung],$K24,Input[Jahr],O$3,Input[ausgeübte Funktion],Hintergrund!$L24)</f>
        <v>0</v>
      </c>
      <c r="P24" s="93">
        <f>SUMIFS(Input[Unterrichtseinheiten],Input[Art der Veranstaltung],$K24,Input[Jahr],P$3,Input[ausgeübte Funktion],Hintergrund!$L24)</f>
        <v>0</v>
      </c>
    </row>
    <row r="25" spans="1:16" ht="15">
      <c r="A25" t="s">
        <v>7</v>
      </c>
      <c r="C25" t="s">
        <v>74</v>
      </c>
      <c r="E25" s="37" t="s">
        <v>48</v>
      </c>
      <c r="G25" s="37" t="s">
        <v>48</v>
      </c>
      <c r="I25" s="37" t="s">
        <v>48</v>
      </c>
      <c r="K25" s="94" t="s">
        <v>14</v>
      </c>
      <c r="L25" s="57" t="s">
        <v>47</v>
      </c>
      <c r="M25" s="56">
        <f>SUMIFS(Input[Unterrichtseinheiten],Input[Art der Veranstaltung],$K25,Input[Jahr],M$3,Input[ausgeübte Funktion],Hintergrund!$L25)</f>
        <v>0</v>
      </c>
      <c r="N25" s="56">
        <f>SUMIFS(Input[Unterrichtseinheiten],Input[Art der Veranstaltung],$K25,Input[Jahr],N$3,Input[ausgeübte Funktion],Hintergrund!$L25)</f>
        <v>0</v>
      </c>
      <c r="O25" s="56">
        <f>SUMIFS(Input[Unterrichtseinheiten],Input[Art der Veranstaltung],$K25,Input[Jahr],O$3,Input[ausgeübte Funktion],Hintergrund!$L25)</f>
        <v>0</v>
      </c>
      <c r="P25" s="93">
        <f>SUMIFS(Input[Unterrichtseinheiten],Input[Art der Veranstaltung],$K25,Input[Jahr],P$3,Input[ausgeübte Funktion],Hintergrund!$L25)</f>
        <v>0</v>
      </c>
    </row>
    <row r="26" spans="1:16" ht="15">
      <c r="A26" s="37" t="s">
        <v>44</v>
      </c>
      <c r="C26" s="37" t="s">
        <v>44</v>
      </c>
      <c r="E26" s="39" t="s">
        <v>3</v>
      </c>
      <c r="G26" s="39" t="s">
        <v>3</v>
      </c>
      <c r="I26" s="39" t="s">
        <v>3</v>
      </c>
      <c r="K26" s="94" t="s">
        <v>110</v>
      </c>
      <c r="L26" s="55" t="s">
        <v>44</v>
      </c>
      <c r="M26" s="56">
        <f>SUMIFS(Input[Unterrichtseinheiten],Input[Art der Veranstaltung],$K26,Input[Jahr],M$3,Input[ausgeübte Funktion],Hintergrund!$L26)</f>
        <v>0</v>
      </c>
      <c r="N26" s="56">
        <f>SUMIFS(Input[Unterrichtseinheiten],Input[Art der Veranstaltung],$K26,Input[Jahr],N$3,Input[ausgeübte Funktion],Hintergrund!$L26)</f>
        <v>0</v>
      </c>
      <c r="O26" s="56">
        <f>SUMIFS(Input[Unterrichtseinheiten],Input[Art der Veranstaltung],$K26,Input[Jahr],O$3,Input[ausgeübte Funktion],Hintergrund!$L26)</f>
        <v>0</v>
      </c>
      <c r="P26" s="93">
        <f>SUMIFS(Input[Unterrichtseinheiten],Input[Art der Veranstaltung],$K26,Input[Jahr],P$3,Input[ausgeübte Funktion],Hintergrund!$L26)</f>
        <v>0</v>
      </c>
    </row>
    <row r="27" spans="1:16" ht="15">
      <c r="A27" s="39" t="s">
        <v>47</v>
      </c>
      <c r="C27" s="39" t="s">
        <v>47</v>
      </c>
      <c r="K27" s="94" t="s">
        <v>110</v>
      </c>
      <c r="L27" s="57" t="s">
        <v>47</v>
      </c>
      <c r="M27" s="56">
        <f>SUMIFS(Input[Unterrichtseinheiten],Input[Art der Veranstaltung],$K27,Input[Jahr],M$3,Input[ausgeübte Funktion],Hintergrund!$L27)</f>
        <v>0</v>
      </c>
      <c r="N27" s="56">
        <f>SUMIFS(Input[Unterrichtseinheiten],Input[Art der Veranstaltung],$K27,Input[Jahr],N$3,Input[ausgeübte Funktion],Hintergrund!$L27)</f>
        <v>0</v>
      </c>
      <c r="O27" s="56">
        <f>SUMIFS(Input[Unterrichtseinheiten],Input[Art der Veranstaltung],$K27,Input[Jahr],O$3,Input[ausgeübte Funktion],Hintergrund!$L27)</f>
        <v>0</v>
      </c>
      <c r="P27" s="93">
        <f>SUMIFS(Input[Unterrichtseinheiten],Input[Art der Veranstaltung],$K27,Input[Jahr],P$3,Input[ausgeübte Funktion],Hintergrund!$L27)</f>
        <v>0</v>
      </c>
    </row>
    <row r="28" spans="1:16" ht="15">
      <c r="K28" s="94" t="s">
        <v>74</v>
      </c>
      <c r="L28" s="55" t="s">
        <v>44</v>
      </c>
      <c r="M28" s="56">
        <f>SUMIFS(Input[Unterrichtseinheiten],Input[Art der Veranstaltung],$K28,Input[Jahr],M$3,Input[ausgeübte Funktion],Hintergrund!$L28)</f>
        <v>0</v>
      </c>
      <c r="N28" s="56">
        <f>SUMIFS(Input[Unterrichtseinheiten],Input[Art der Veranstaltung],$K28,Input[Jahr],N$3,Input[ausgeübte Funktion],Hintergrund!$L28)</f>
        <v>0</v>
      </c>
      <c r="O28" s="56">
        <f>SUMIFS(Input[Unterrichtseinheiten],Input[Art der Veranstaltung],$K28,Input[Jahr],O$3,Input[ausgeübte Funktion],Hintergrund!$L28)</f>
        <v>0</v>
      </c>
      <c r="P28" s="93">
        <f>SUMIFS(Input[Unterrichtseinheiten],Input[Art der Veranstaltung],$K28,Input[Jahr],P$3,Input[ausgeübte Funktion],Hintergrund!$L28)</f>
        <v>0</v>
      </c>
    </row>
    <row r="29" spans="1:16" ht="15.75" thickBot="1">
      <c r="A29" t="s">
        <v>3</v>
      </c>
      <c r="C29" s="37"/>
      <c r="E29" s="38"/>
      <c r="K29" s="95" t="s">
        <v>74</v>
      </c>
      <c r="L29" s="96" t="s">
        <v>47</v>
      </c>
      <c r="M29" s="97">
        <f>SUMIFS(Input[Unterrichtseinheiten],Input[Art der Veranstaltung],$K29,Input[Jahr],M$3,Input[ausgeübte Funktion],Hintergrund!$L29)</f>
        <v>0</v>
      </c>
      <c r="N29" s="97">
        <f>SUMIFS(Input[Unterrichtseinheiten],Input[Art der Veranstaltung],$K29,Input[Jahr],N$3,Input[ausgeübte Funktion],Hintergrund!$L29)</f>
        <v>0</v>
      </c>
      <c r="O29" s="97">
        <f>SUMIFS(Input[Unterrichtseinheiten],Input[Art der Veranstaltung],$K29,Input[Jahr],O$3,Input[ausgeübte Funktion],Hintergrund!$L29)</f>
        <v>0</v>
      </c>
      <c r="P29" s="98">
        <f>SUMIFS(Input[Unterrichtseinheiten],Input[Art der Veranstaltung],$K29,Input[Jahr],P$3,Input[ausgeübte Funktion],Hintergrund!$L29)</f>
        <v>0</v>
      </c>
    </row>
  </sheetData>
  <sheetProtection algorithmName="SHA-512" hashValue="svrOkKwNTB6TNw1sI+5sHbTwn5XaSE5IbZCo+rdGOB6p4afqsvrIZ6M+kpb3efpRcx0GcBzmHPwKpHq5SecIqg==" saltValue="+qsHfwCLjYRN/lSQpBjnRg==" spinCount="100000" sheet="1" selectLockedCells="1"/>
  <pageMargins left="0.7" right="0.7" top="0.78740157499999996" bottom="0.78740157499999996" header="0.3" footer="0.3"/>
  <pageSetup paperSize="9" orientation="portrait" r:id="rId1"/>
  <tableParts count="16">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22.xml.rels><?xml version="1.0" encoding="UTF-8" standalone="yes"?>
<Relationships xmlns="http://schemas.openxmlformats.org/package/2006/relationships"><Relationship Id="rId1" Type="http://schemas.openxmlformats.org/officeDocument/2006/relationships/customXmlProps" Target="itemProps22.xml"/></Relationships>
</file>

<file path=customXml/_rels/item23.xml.rels><?xml version="1.0" encoding="UTF-8" standalone="yes"?>
<Relationships xmlns="http://schemas.openxmlformats.org/package/2006/relationships"><Relationship Id="rId1" Type="http://schemas.openxmlformats.org/officeDocument/2006/relationships/customXmlProps" Target="itemProps23.xml"/></Relationships>
</file>

<file path=customXml/_rels/item24.xml.rels><?xml version="1.0" encoding="UTF-8" standalone="yes"?>
<Relationships xmlns="http://schemas.openxmlformats.org/package/2006/relationships"><Relationship Id="rId1" Type="http://schemas.openxmlformats.org/officeDocument/2006/relationships/customXmlProps" Target="itemProps24.xml"/></Relationships>
</file>

<file path=customXml/_rels/item25.xml.rels><?xml version="1.0" encoding="UTF-8" standalone="yes"?>
<Relationships xmlns="http://schemas.openxmlformats.org/package/2006/relationships"><Relationship Id="rId1" Type="http://schemas.openxmlformats.org/officeDocument/2006/relationships/customXmlProps" Target="itemProps25.xml"/></Relationships>
</file>

<file path=customXml/_rels/item26.xml.rels><?xml version="1.0" encoding="UTF-8" standalone="yes"?>
<Relationships xmlns="http://schemas.openxmlformats.org/package/2006/relationships"><Relationship Id="rId1" Type="http://schemas.openxmlformats.org/officeDocument/2006/relationships/customXmlProps" Target="itemProps26.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NovaPath_docPath>D:\Segeln\HSeV\60-WFL_SR</NovaPath_docPath>
</file>

<file path=customXml/item10.xml><?xml version="1.0" encoding="utf-8"?>
<NovaPath_versionInfo>3.4.10.11016</NovaPath_versionInfo>
</file>

<file path=customXml/item11.xml><?xml version="1.0" encoding="utf-8"?>
<NovaPath_docOwner>z248346</NovaPath_docOwner>
</file>

<file path=customXml/item12.xml><?xml version="1.0" encoding="utf-8"?>
<nXeGKudETKPeaCNGFh5iy53cs4YTjZQd4Re9Stbph13fJwq3N1dxRUwfkxNCzGbktJIbKf2q8mQyY814Q>GoBUcRQBOiWNv9cnqy33XA==</nXeGKudETKPeaCNGFh5iy53cs4YTjZQd4Re9Stbph13fJwq3N1dxRUwfkxNCzGbktJIbKf2q8mQyY814Q>
</file>

<file path=customXml/item13.xml><?xml version="1.0" encoding="utf-8"?>
<nXeGKudETKPeaCNGFh5iTSI5UodjD94nh7U7VklxY>fG1W2eu6UY0QssERsw5imsl4Md31bcZMG/YrSVBfrfBi3JUd+K13XFsvkiQGyHfyzKhjj5Ad/gvyn/icE6gw1g==</nXeGKudETKPeaCNGFh5iTSI5UodjD94nh7U7VklxY>
</file>

<file path=customXml/item14.xml><?xml version="1.0" encoding="utf-8"?>
<NovaPath_docClassID>1010</NovaPath_docClassID>
</file>

<file path=customXml/item15.xml><?xml version="1.0" encoding="utf-8"?>
<nXeGKudETKPeaCNGFh5iyLk1gcWWJqTgFQk8wGFUmjFC0m6hdwbr2zDsrBNVqK>WKYtREh0H9ts2FUXkWwi3HmSFtt/a9xaM3qHRIZ/ai503baZ4u6w2tWk4kjbhAfell5yHxWZLNW1sM5KSeJN2Q==</nXeGKudETKPeaCNGFh5iyLk1gcWWJqTgFQk8wGFUmjFC0m6hdwbr2zDsrBNVqK>
</file>

<file path=customXml/item16.xml><?xml version="1.0" encoding="utf-8"?>
<nXeGKudETKPeaCNGFh5i5IeuWeXv6XDtePDOrtUSOqWwmvYa7PTRiLQvIZkriN4zFxEJfkpx7yiWurrFRQTw>wET7z3APVwWLb5suGR4vTptv1m9DkTWWxkk+1+Ek1QM=</nXeGKudETKPeaCNGFh5i5IeuWeXv6XDtePDOrtUSOqWwmvYa7PTRiLQvIZkriN4zFxEJfkpx7yiWurrFRQTw>
</file>

<file path=customXml/item17.xml><?xml version="1.0" encoding="utf-8"?>
<NovaPath_docIDOld>4F0DHQ7DYD7TQ1XHQF4KKPGTT9</NovaPath_docIDOld>
</file>

<file path=customXml/item18.xml><?xml version="1.0" encoding="utf-8"?>
<nXeGKudETKPeaCNGFh5i2aVdoOsLYjULCdH7T707tDyRRmguot4fEcJ2iD6f9>T5QMv0I9yo+dV+Lpd0twSg==</nXeGKudETKPeaCNGFh5i2aVdoOsLYjULCdH7T707tDyRRmguot4fEcJ2iD6f9>
</file>

<file path=customXml/item19.xml><?xml version="1.0" encoding="utf-8"?>
<NovaPath_docAuthor>Rischard Jan Peter CLD IVX</NovaPath_docAuthor>
</file>

<file path=customXml/item2.xml><?xml version="1.0" encoding="utf-8"?>
<NovaPath_docClass>Public</NovaPath_docClass>
</file>

<file path=customXml/item20.xml><?xml version="1.0" encoding="utf-8"?>
<nXeGKudETKPeaCNGFh5ix5fP7fSWtl37NIroXmZN38TajkfZeW3Vf6bvmNn8>9+ed/VWWNFHjl8bPIhk89yk7i9ElCxnDhpfqzO7ZprdaJWbcX1iWbOtHud/1Lpky</nXeGKudETKPeaCNGFh5ix5fP7fSWtl37NIroXmZN38TajkfZeW3Vf6bvmNn8>
</file>

<file path=customXml/item21.xml><?xml version="1.0" encoding="utf-8"?>
<NovaPath_docID>OSH7UNNNC5YDI9BXUM2FO42GEW</NovaPath_docID>
</file>

<file path=customXml/item22.xml><?xml version="1.0" encoding="utf-8"?>
<NovaPath_docClassDate>12/05/2017 09:10:37</NovaPath_docClassDate>
</file>

<file path=customXml/item23.xml><?xml version="1.0" encoding="utf-8"?>
<nXeGKudETKPeaCNGFh5i7cKyawAjgyQn9gyiebCxx1jD9eHXSWW9Lib2F1j9>1DqTGeh9I5YrnXBXTFQZQ63vXcjyDbPlmykLCrrZVxWSj/oKid4rNUtVnsvjO51vm5b6p9+GtoQ0yVN37fe/suR1eK478zt3cXv7hkIHNnQXbQ6pkahsvYUDf4yKeh8loSZj3lU08GW5GGhJCx0uZ4g+JA8J8O60LqakxJ1yzSz5nOkWOFuNsYU0hOQc7YAc</nXeGKudETKPeaCNGFh5i7cKyawAjgyQn9gyiebCxx1jD9eHXSWW9Lib2F1j9>
</file>

<file path=customXml/item24.xml><?xml version="1.0" encoding="utf-8"?>
<nXeGKudETKPeaCNGFh5ix5fP7fSWtl37NIroXmZyHIynb9qBde2n67FOJFV2>eDRB324l0Mn4dbbVFF/GnQ==</nXeGKudETKPeaCNGFh5ix5fP7fSWtl37NIroXmZyHIynb9qBde2n67FOJFV2>
</file>

<file path=customXml/item25.xml><?xml version="1.0" encoding="utf-8"?>
<NovaPath_baseApplication>Microsoft Excel</NovaPath_baseApplication>
</file>

<file path=customXml/item26.xml><?xml version="1.0" encoding="utf-8"?>
<nXeGKudETKPeaCNGFh5iKXsadLDxTRe0xbrxgS3asWaSdlBY0sLX5pYu7jLmo>SiTVZYrZoP6lgSCTj6v0lYUXo7rptB3vsxE98fSlaTok74hHqUQ//z+IzG3f3dKdNUyW4Kjm/X9VSbJA4Gr5MW0KPH+B642pxXdDNArGooo=</nXeGKudETKPeaCNGFh5iKXsadLDxTRe0xbrxgS3asWaSdlBY0sLX5pYu7jLmo>
</file>

<file path=customXml/item3.xml><?xml version="1.0" encoding="utf-8"?>
<NovaPath_docName>D:\Segeln\HSeV\60-WFL_SR\Punkterechner Lizenzen DSV_V1-13_DSV.xlsx</NovaPath_docName>
</file>

<file path=customXml/item4.xml><?xml version="1.0" encoding="utf-8"?>
<NovaPath_DocInfoFromAfterSave>False</NovaPath_DocInfoFromAfterSave>
</file>

<file path=customXml/item5.xml><?xml version="1.0" encoding="utf-8"?>
<nXeGKudETKPeaCNGFh5i0BGlH9ci87cLWvMx3DlPzuAPh2gY9s703zKUS7uW>1DqTGeh9I5YrnXBXTFQZQ63vXcjyDbPlmykLCrrZVxWSj/oKid4rNUtVnsvjO51vkZAp8HTeDoESs0AbGotFDA==</nXeGKudETKPeaCNGFh5i0BGlH9ci87cLWvMx3DlPzuAPh2gY9s703zKUS7uW>
</file>

<file path=customXml/item6.xml><?xml version="1.0" encoding="utf-8"?>
<nXeGKudETKPeaCNGFh5i5JKJLOqxkMZWB6LsYfMaI9RtbpE1WkCpXazESWus5B>yHGskXEDqd5u6rVgaWp06Dgrvqd4WadPzRa4lzB/lsICFjLOtMFSrcUch+2MHvrQp0gV/YoQ8rmrQGVi3NOOFQ==</nXeGKudETKPeaCNGFh5i5JKJLOqxkMZWB6LsYfMaI9RtbpE1WkCpXazESWus5B>
</file>

<file path=customXml/item7.xml><?xml version="1.0" encoding="utf-8"?>
<nXeGKudETKPeaCNGFh5i8sltj09I1nJ8AlBUytNZ1Ehih9jnZMZtoeNI9UMZ5>w0PIIyGfD5VLc1zoJj+TuoFY4ueCTbMjhBax3Xd7TB8=</nXeGKudETKPeaCNGFh5i8sltj09I1nJ8AlBUytNZ1Ehih9jnZMZtoeNI9UMZ5>
</file>

<file path=customXml/item8.xml><?xml version="1.0" encoding="utf-8"?>
<NovaPath_tenantID>8BC9BD9B-31E2-4E97-ABE0-B03814292429</NovaPath_tenantID>
</file>

<file path=customXml/item9.xml><?xml version="1.0" encoding="utf-8"?>
<nXeGKudETKPeaCNGFh5ix5fP7fSWtl37NIroXmYBQsS1cecqKZfGozr8W9iy>lRNKEdCWJXNAkniveh3+yQ==</nXeGKudETKPeaCNGFh5ix5fP7fSWtl37NIroXmYBQsS1cecqKZfGozr8W9iy>
</file>

<file path=customXml/itemProps1.xml><?xml version="1.0" encoding="utf-8"?>
<ds:datastoreItem xmlns:ds="http://schemas.openxmlformats.org/officeDocument/2006/customXml" ds:itemID="{AC644C7E-E3A5-4574-BC0C-E5C447E0EDEA}">
  <ds:schemaRefs/>
</ds:datastoreItem>
</file>

<file path=customXml/itemProps10.xml><?xml version="1.0" encoding="utf-8"?>
<ds:datastoreItem xmlns:ds="http://schemas.openxmlformats.org/officeDocument/2006/customXml" ds:itemID="{0191A66C-36E0-480F-9DE5-CBC281449432}">
  <ds:schemaRefs/>
</ds:datastoreItem>
</file>

<file path=customXml/itemProps11.xml><?xml version="1.0" encoding="utf-8"?>
<ds:datastoreItem xmlns:ds="http://schemas.openxmlformats.org/officeDocument/2006/customXml" ds:itemID="{54FDA5EA-B7CA-4896-A5D1-B156BDE46D50}">
  <ds:schemaRefs/>
</ds:datastoreItem>
</file>

<file path=customXml/itemProps12.xml><?xml version="1.0" encoding="utf-8"?>
<ds:datastoreItem xmlns:ds="http://schemas.openxmlformats.org/officeDocument/2006/customXml" ds:itemID="{1DBAAB55-8676-4EED-957E-682C74DF59DF}">
  <ds:schemaRefs/>
</ds:datastoreItem>
</file>

<file path=customXml/itemProps13.xml><?xml version="1.0" encoding="utf-8"?>
<ds:datastoreItem xmlns:ds="http://schemas.openxmlformats.org/officeDocument/2006/customXml" ds:itemID="{9CE84711-46B3-4D45-AE15-E3308A507461}">
  <ds:schemaRefs/>
</ds:datastoreItem>
</file>

<file path=customXml/itemProps14.xml><?xml version="1.0" encoding="utf-8"?>
<ds:datastoreItem xmlns:ds="http://schemas.openxmlformats.org/officeDocument/2006/customXml" ds:itemID="{4606180F-0E40-42F2-B598-5E07E9594877}">
  <ds:schemaRefs/>
</ds:datastoreItem>
</file>

<file path=customXml/itemProps15.xml><?xml version="1.0" encoding="utf-8"?>
<ds:datastoreItem xmlns:ds="http://schemas.openxmlformats.org/officeDocument/2006/customXml" ds:itemID="{6CD1BA8F-BE86-4FF2-A353-A95CAE34EC63}">
  <ds:schemaRefs/>
</ds:datastoreItem>
</file>

<file path=customXml/itemProps16.xml><?xml version="1.0" encoding="utf-8"?>
<ds:datastoreItem xmlns:ds="http://schemas.openxmlformats.org/officeDocument/2006/customXml" ds:itemID="{631C9120-155F-4D0B-A0AD-5C8FEB8838C3}">
  <ds:schemaRefs/>
</ds:datastoreItem>
</file>

<file path=customXml/itemProps17.xml><?xml version="1.0" encoding="utf-8"?>
<ds:datastoreItem xmlns:ds="http://schemas.openxmlformats.org/officeDocument/2006/customXml" ds:itemID="{CA9177FD-A13E-43FF-92C6-B0C6B648AC79}">
  <ds:schemaRefs/>
</ds:datastoreItem>
</file>

<file path=customXml/itemProps18.xml><?xml version="1.0" encoding="utf-8"?>
<ds:datastoreItem xmlns:ds="http://schemas.openxmlformats.org/officeDocument/2006/customXml" ds:itemID="{A427FE76-0081-494A-9E2E-F9AF2545B6F4}">
  <ds:schemaRefs/>
</ds:datastoreItem>
</file>

<file path=customXml/itemProps19.xml><?xml version="1.0" encoding="utf-8"?>
<ds:datastoreItem xmlns:ds="http://schemas.openxmlformats.org/officeDocument/2006/customXml" ds:itemID="{3B7CD967-7996-4FCF-98B8-BF03656FF18F}">
  <ds:schemaRefs/>
</ds:datastoreItem>
</file>

<file path=customXml/itemProps2.xml><?xml version="1.0" encoding="utf-8"?>
<ds:datastoreItem xmlns:ds="http://schemas.openxmlformats.org/officeDocument/2006/customXml" ds:itemID="{E3E9B915-931C-4F2C-A7B2-8CCBFF960764}">
  <ds:schemaRefs/>
</ds:datastoreItem>
</file>

<file path=customXml/itemProps20.xml><?xml version="1.0" encoding="utf-8"?>
<ds:datastoreItem xmlns:ds="http://schemas.openxmlformats.org/officeDocument/2006/customXml" ds:itemID="{EB86A8A7-237A-4A50-BC65-9109C1BAEC37}">
  <ds:schemaRefs/>
</ds:datastoreItem>
</file>

<file path=customXml/itemProps21.xml><?xml version="1.0" encoding="utf-8"?>
<ds:datastoreItem xmlns:ds="http://schemas.openxmlformats.org/officeDocument/2006/customXml" ds:itemID="{227480F0-4320-4536-B4E1-7FB7F21E2EFE}">
  <ds:schemaRefs/>
</ds:datastoreItem>
</file>

<file path=customXml/itemProps22.xml><?xml version="1.0" encoding="utf-8"?>
<ds:datastoreItem xmlns:ds="http://schemas.openxmlformats.org/officeDocument/2006/customXml" ds:itemID="{A6953D78-99AC-4213-B919-8CC236932F56}">
  <ds:schemaRefs/>
</ds:datastoreItem>
</file>

<file path=customXml/itemProps23.xml><?xml version="1.0" encoding="utf-8"?>
<ds:datastoreItem xmlns:ds="http://schemas.openxmlformats.org/officeDocument/2006/customXml" ds:itemID="{07705421-C5B4-4197-B7F7-D357AD0C5539}">
  <ds:schemaRefs/>
</ds:datastoreItem>
</file>

<file path=customXml/itemProps24.xml><?xml version="1.0" encoding="utf-8"?>
<ds:datastoreItem xmlns:ds="http://schemas.openxmlformats.org/officeDocument/2006/customXml" ds:itemID="{73231972-0E20-4CA3-8FFC-A84BC1665BC5}">
  <ds:schemaRefs/>
</ds:datastoreItem>
</file>

<file path=customXml/itemProps25.xml><?xml version="1.0" encoding="utf-8"?>
<ds:datastoreItem xmlns:ds="http://schemas.openxmlformats.org/officeDocument/2006/customXml" ds:itemID="{936AA234-6803-487E-BF28-A65F0749A35E}">
  <ds:schemaRefs/>
</ds:datastoreItem>
</file>

<file path=customXml/itemProps26.xml><?xml version="1.0" encoding="utf-8"?>
<ds:datastoreItem xmlns:ds="http://schemas.openxmlformats.org/officeDocument/2006/customXml" ds:itemID="{1B6D2BC0-26C4-426B-880F-FDF2367D4F1F}">
  <ds:schemaRefs/>
</ds:datastoreItem>
</file>

<file path=customXml/itemProps3.xml><?xml version="1.0" encoding="utf-8"?>
<ds:datastoreItem xmlns:ds="http://schemas.openxmlformats.org/officeDocument/2006/customXml" ds:itemID="{367406A6-39C1-4EDA-BAC5-0CE6F388BF4A}">
  <ds:schemaRefs/>
</ds:datastoreItem>
</file>

<file path=customXml/itemProps4.xml><?xml version="1.0" encoding="utf-8"?>
<ds:datastoreItem xmlns:ds="http://schemas.openxmlformats.org/officeDocument/2006/customXml" ds:itemID="{CA3D5C4A-2121-4B4B-A0E3-9B6A3CD4F2A7}">
  <ds:schemaRefs/>
</ds:datastoreItem>
</file>

<file path=customXml/itemProps5.xml><?xml version="1.0" encoding="utf-8"?>
<ds:datastoreItem xmlns:ds="http://schemas.openxmlformats.org/officeDocument/2006/customXml" ds:itemID="{68DA88DF-8734-4AE5-BF6E-8583AA702AB6}">
  <ds:schemaRefs/>
</ds:datastoreItem>
</file>

<file path=customXml/itemProps6.xml><?xml version="1.0" encoding="utf-8"?>
<ds:datastoreItem xmlns:ds="http://schemas.openxmlformats.org/officeDocument/2006/customXml" ds:itemID="{13D37306-D433-40D0-9C04-8062D4D58AB7}">
  <ds:schemaRefs/>
</ds:datastoreItem>
</file>

<file path=customXml/itemProps7.xml><?xml version="1.0" encoding="utf-8"?>
<ds:datastoreItem xmlns:ds="http://schemas.openxmlformats.org/officeDocument/2006/customXml" ds:itemID="{98994A8B-07B8-453D-8CAF-800795BC5343}">
  <ds:schemaRefs/>
</ds:datastoreItem>
</file>

<file path=customXml/itemProps8.xml><?xml version="1.0" encoding="utf-8"?>
<ds:datastoreItem xmlns:ds="http://schemas.openxmlformats.org/officeDocument/2006/customXml" ds:itemID="{6B7E0FC4-ED7B-41EE-AFBD-3744ED67A738}">
  <ds:schemaRefs/>
</ds:datastoreItem>
</file>

<file path=customXml/itemProps9.xml><?xml version="1.0" encoding="utf-8"?>
<ds:datastoreItem xmlns:ds="http://schemas.openxmlformats.org/officeDocument/2006/customXml" ds:itemID="{0BBE6592-6F79-45BB-A864-AA8D3C6A241C}">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3</vt:i4>
      </vt:variant>
    </vt:vector>
  </HeadingPairs>
  <TitlesOfParts>
    <vt:vector size="8" baseType="lpstr">
      <vt:lpstr>Dateneingabe</vt:lpstr>
      <vt:lpstr>Datenschutzhinweise</vt:lpstr>
      <vt:lpstr>WFL</vt:lpstr>
      <vt:lpstr>SR</vt:lpstr>
      <vt:lpstr>Hintergrund</vt:lpstr>
      <vt:lpstr>Datenschutzhinweise!_Hlk511737289</vt:lpstr>
      <vt:lpstr>SR!Druckbereich</vt:lpstr>
      <vt:lpstr>WFL!Druckbereich</vt:lpstr>
    </vt:vector>
  </TitlesOfParts>
  <Company>ZF</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Rischard Jan Peter CLD IVX</dc:creator>
  <cp:keywords>Public</cp:keywords>
  <cp:lastModifiedBy>Karl-Georg Schmiedel</cp:lastModifiedBy>
  <cp:lastPrinted>2018-03-01T12:17:25Z</cp:lastPrinted>
  <dcterms:created xsi:type="dcterms:W3CDTF">2017-12-05T07:01:31Z</dcterms:created>
  <dcterms:modified xsi:type="dcterms:W3CDTF">2021-02-16T13:16:28Z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kumenten-ID">
    <vt:lpwstr>OSH7UNNNC5YDI9BXUM2FO42GEW</vt:lpwstr>
  </property>
  <property fmtid="{D5CDD505-2E9C-101B-9397-08002B2CF9AE}" pid="3" name="NovaPath-Version">
    <vt:lpwstr>3.4.10.11016</vt:lpwstr>
  </property>
  <property fmtid="{D5CDD505-2E9C-101B-9397-08002B2CF9AE}" pid="4" name="Klassifizierung">
    <vt:lpwstr>Public</vt:lpwstr>
  </property>
  <property fmtid="{D5CDD505-2E9C-101B-9397-08002B2CF9AE}" pid="5" name="Klassifizierungs-Id">
    <vt:lpwstr>1010</vt:lpwstr>
  </property>
  <property fmtid="{D5CDD505-2E9C-101B-9397-08002B2CF9AE}" pid="6" name="Klassifizierungs-Datum">
    <vt:lpwstr>12/05/2017 09:10:37</vt:lpwstr>
  </property>
</Properties>
</file>